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/>
  <mc:AlternateContent xmlns:mc="http://schemas.openxmlformats.org/markup-compatibility/2006">
    <mc:Choice Requires="x15">
      <x15ac:absPath xmlns:x15ac="http://schemas.microsoft.com/office/spreadsheetml/2010/11/ac" url="C:\Users\heregova\AppData\Local\Temp\7zO8CBF12F8\"/>
    </mc:Choice>
  </mc:AlternateContent>
  <xr:revisionPtr revIDLastSave="0" documentId="13_ncr:1_{FD813D40-7A26-4CAE-8B29-EA9C43111903}" xr6:coauthVersionLast="46" xr6:coauthVersionMax="46" xr10:uidLastSave="{00000000-0000-0000-0000-000000000000}"/>
  <bookViews>
    <workbookView xWindow="-120" yWindow="-120" windowWidth="29040" windowHeight="15840" tabRatio="500" xr2:uid="{00000000-000D-0000-FFFF-FFFF00000000}"/>
  </bookViews>
  <sheets>
    <sheet name="Prehlad" sheetId="3" r:id="rId1"/>
    <sheet name="Figury" sheetId="4" r:id="rId2"/>
    <sheet name="Rekapitulacia" sheetId="5" r:id="rId3"/>
    <sheet name="Kryci list" sheetId="6" r:id="rId4"/>
  </sheets>
  <definedNames>
    <definedName name="fakt1R">#REF!</definedName>
    <definedName name="_xlnm.Print_Titles" localSheetId="1">Figury!$8:$10</definedName>
    <definedName name="_xlnm.Print_Titles" localSheetId="0">Prehlad!$8:$10</definedName>
    <definedName name="_xlnm.Print_Titles" localSheetId="2">Rekapitulacia!$8:$10</definedName>
    <definedName name="_xlnm.Print_Area" localSheetId="1">Figury!$A:$D</definedName>
    <definedName name="_xlnm.Print_Area" localSheetId="3">'Kryci list'!$A:$J</definedName>
    <definedName name="_xlnm.Print_Area" localSheetId="0">Prehlad!$A:$O</definedName>
    <definedName name="_xlnm.Print_Area" localSheetId="2">Rekapitulacia!$A:$G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I30" i="6" l="1"/>
  <c r="J30" i="6" s="1"/>
  <c r="G23" i="5"/>
  <c r="F23" i="5"/>
  <c r="E23" i="5"/>
  <c r="D23" i="5"/>
  <c r="G22" i="5"/>
  <c r="F22" i="5"/>
  <c r="E22" i="5"/>
  <c r="D22" i="5"/>
  <c r="G21" i="5"/>
  <c r="F21" i="5"/>
  <c r="E21" i="5"/>
  <c r="D21" i="5"/>
  <c r="G20" i="5"/>
  <c r="F20" i="5"/>
  <c r="E20" i="5"/>
  <c r="D20" i="5"/>
  <c r="G19" i="5"/>
  <c r="F19" i="5"/>
  <c r="E19" i="5"/>
  <c r="D19" i="5"/>
  <c r="G18" i="5"/>
  <c r="F18" i="5"/>
  <c r="E18" i="5"/>
  <c r="D18" i="5"/>
  <c r="G17" i="5"/>
  <c r="F17" i="5"/>
  <c r="E17" i="5"/>
  <c r="D17" i="5"/>
  <c r="G16" i="5"/>
  <c r="F16" i="5"/>
  <c r="E16" i="5"/>
  <c r="D16" i="5"/>
  <c r="G15" i="5"/>
  <c r="F15" i="5"/>
  <c r="E15" i="5"/>
  <c r="D15" i="5"/>
  <c r="G14" i="5"/>
  <c r="F14" i="5"/>
  <c r="E14" i="5"/>
  <c r="D14" i="5"/>
  <c r="G13" i="5"/>
  <c r="F13" i="5"/>
  <c r="E13" i="5"/>
  <c r="D13" i="5"/>
  <c r="G12" i="5"/>
  <c r="F12" i="5"/>
  <c r="E12" i="5"/>
  <c r="D12" i="5"/>
  <c r="J26" i="6"/>
  <c r="F26" i="6"/>
  <c r="J20" i="6"/>
  <c r="E20" i="6"/>
  <c r="D20" i="6"/>
  <c r="F19" i="6"/>
  <c r="F18" i="6"/>
  <c r="J14" i="6"/>
  <c r="J13" i="6"/>
  <c r="F1" i="6"/>
  <c r="B8" i="5"/>
  <c r="D8" i="3"/>
  <c r="F20" i="6" l="1"/>
  <c r="J28" i="6" s="1"/>
  <c r="I29" i="6" l="1"/>
  <c r="J29" i="6" l="1"/>
  <c r="J31" i="6" s="1"/>
  <c r="J12" i="6" l="1"/>
  <c r="F13" i="6"/>
  <c r="F14" i="6"/>
  <c r="F12" i="6"/>
</calcChain>
</file>

<file path=xl/sharedStrings.xml><?xml version="1.0" encoding="utf-8"?>
<sst xmlns="http://schemas.openxmlformats.org/spreadsheetml/2006/main" count="833" uniqueCount="369">
  <si>
    <t>a</t>
  </si>
  <si>
    <t>Dodávateľ:</t>
  </si>
  <si>
    <t>Odberateľ:</t>
  </si>
  <si>
    <t xml:space="preserve"> </t>
  </si>
  <si>
    <t>DPH</t>
  </si>
  <si>
    <t xml:space="preserve">Spracoval: 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</si>
  <si>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</si>
  <si>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</si>
  <si>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</si>
  <si>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</si>
  <si>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</si>
  <si>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</si>
  <si>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</si>
  <si>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</si>
  <si>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</si>
  <si>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</si>
  <si>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</si>
  <si>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</si>
  <si>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</si>
  <si>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</si>
  <si>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</si>
  <si>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</si>
  <si>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</si>
  <si>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</si>
  <si>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</si>
  <si>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</si>
  <si>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</si>
  <si>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</si>
  <si>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</si>
  <si>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</si>
  <si>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</si>
  <si>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</si>
  <si>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</si>
  <si>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</si>
  <si>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</si>
  <si>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</si>
  <si>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</si>
  <si>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</si>
  <si>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</si>
  <si>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</si>
  <si>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</si>
  <si>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</si>
  <si>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</si>
  <si>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</si>
  <si>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</si>
  <si>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</si>
  <si>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</si>
  <si>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</si>
  <si>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</si>
  <si>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</si>
  <si>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</si>
  <si>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</si>
  <si>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</si>
  <si>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</si>
  <si>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</si>
  <si>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</si>
  <si>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</si>
  <si>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</si>
  <si>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</si>
  <si>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</si>
  <si>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</si>
  <si>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</si>
  <si>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</si>
  <si>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</si>
  <si>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</si>
  <si>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</si>
  <si>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</si>
  <si>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</si>
  <si>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>Názov figúry</t>
  </si>
  <si>
    <t>Popis figúry</t>
  </si>
  <si>
    <t>Aritmetický výraz</t>
  </si>
  <si>
    <t>Hodnota</t>
  </si>
  <si>
    <t>Rekapitulácia rozpočtu v</t>
  </si>
  <si>
    <t>Rekapitulácia splátky v</t>
  </si>
  <si>
    <t>Rekapitulácia výrobnej kalkulácie v</t>
  </si>
  <si>
    <t>Popis položky, stavebného dielu, remesla</t>
  </si>
  <si>
    <t>Hmotnosť v t</t>
  </si>
  <si>
    <t>Miesto:</t>
  </si>
  <si>
    <t>Krycí list rozpočtu v</t>
  </si>
  <si>
    <t>Krycí list splátky v</t>
  </si>
  <si>
    <t>Krycí list výrobnej kalkulácie v</t>
  </si>
  <si>
    <t xml:space="preserve">Rozpočet: </t>
  </si>
  <si>
    <t xml:space="preserve">Zmluva č.: </t>
  </si>
  <si>
    <t>Spracoval:</t>
  </si>
  <si>
    <t>Dňa:</t>
  </si>
  <si>
    <t>IČO:</t>
  </si>
  <si>
    <t>DIČ:</t>
  </si>
  <si>
    <t>Projektant:</t>
  </si>
  <si>
    <t>A</t>
  </si>
  <si>
    <t xml:space="preserve"> ZRN</t>
  </si>
  <si>
    <t>Špecifikovaný materiál</t>
  </si>
  <si>
    <t>Spolu ZRN</t>
  </si>
  <si>
    <t>B</t>
  </si>
  <si>
    <t>IN - Individuálne náklady</t>
  </si>
  <si>
    <t xml:space="preserve"> HSV:</t>
  </si>
  <si>
    <t xml:space="preserve"> PSV:</t>
  </si>
  <si>
    <t xml:space="preserve"> MCE:</t>
  </si>
  <si>
    <t xml:space="preserve"> Iné:</t>
  </si>
  <si>
    <t xml:space="preserve"> Súčet:</t>
  </si>
  <si>
    <t xml:space="preserve">Súčet riadkov 6 až 9: </t>
  </si>
  <si>
    <t>C</t>
  </si>
  <si>
    <t>NUS - náklady umiestnenia stavby</t>
  </si>
  <si>
    <t>D</t>
  </si>
  <si>
    <t>ON - ostatné náklady</t>
  </si>
  <si>
    <t xml:space="preserve"> Ostatné náklady uvedené v rozpočte</t>
  </si>
  <si>
    <t xml:space="preserve">Sučet riadkov 11 až 14: </t>
  </si>
  <si>
    <t xml:space="preserve">Sučet riadkov 16 až 19: </t>
  </si>
  <si>
    <t>projektant, rozpočtár cenár</t>
  </si>
  <si>
    <t>pečiatka:</t>
  </si>
  <si>
    <t>E</t>
  </si>
  <si>
    <t>Celkové náklady</t>
  </si>
  <si>
    <t xml:space="preserve">Súčet riadkov 5, 10, 15 a 20: </t>
  </si>
  <si>
    <t>podpis:</t>
  </si>
  <si>
    <t>dátum:</t>
  </si>
  <si>
    <t xml:space="preserve">Sučet riadkov 21 až 23: </t>
  </si>
  <si>
    <t>F</t>
  </si>
  <si>
    <t>odberateľ, obstarávateľ</t>
  </si>
  <si>
    <t>dodávateľ, zhotoviteľ</t>
  </si>
  <si>
    <t xml:space="preserve">Odberateľ: MESTO TRNAVA </t>
  </si>
  <si>
    <t xml:space="preserve">Spracoval:                                         </t>
  </si>
  <si>
    <t xml:space="preserve">Projektant: Ing.Róbert Kováčik- autorizovaný stavebný inžinier </t>
  </si>
  <si>
    <t xml:space="preserve">JKSO : </t>
  </si>
  <si>
    <t>Dátum: 04.02.2022</t>
  </si>
  <si>
    <t>Stavba : " HOSPODÁRSKA - ÚPRAVA VYBRANÝCH DVOROV - OD SLÁDKOVIČOVEJ PO ŠTUDENTSKÚ "</t>
  </si>
  <si>
    <t>Objekt : SO 05  STOJISKO PRE KONTAJNERY - Dvor 1</t>
  </si>
  <si>
    <t>Trnava</t>
  </si>
  <si>
    <t>JKSO :</t>
  </si>
  <si>
    <t>04.02.2022</t>
  </si>
  <si>
    <t xml:space="preserve">MESTO TRNAVA </t>
  </si>
  <si>
    <t>91705 Trnava</t>
  </si>
  <si>
    <t xml:space="preserve">Ing.Róbert Kováčik- autorizovaný stavebný inžinier </t>
  </si>
  <si>
    <t>91105 Trenčín</t>
  </si>
  <si>
    <t>M3 OP</t>
  </si>
  <si>
    <t>M2 ZP</t>
  </si>
  <si>
    <t>M2 UP</t>
  </si>
  <si>
    <t>M</t>
  </si>
  <si>
    <t xml:space="preserve"> Práce nadčas</t>
  </si>
  <si>
    <t xml:space="preserve"> Murárske výpomoce</t>
  </si>
  <si>
    <t xml:space="preserve"> Bez pevnej podlahy</t>
  </si>
  <si>
    <t xml:space="preserve"> Zariadenie staveniska</t>
  </si>
  <si>
    <t xml:space="preserve"> Prevádzkové vplyvy</t>
  </si>
  <si>
    <t xml:space="preserve"> Sťažené podmienky</t>
  </si>
  <si>
    <t xml:space="preserve"> Inžinierska činnosť</t>
  </si>
  <si>
    <t xml:space="preserve"> Projektové práce</t>
  </si>
  <si>
    <t xml:space="preserve"> DPH  20% z:</t>
  </si>
  <si>
    <t xml:space="preserve"> DPH   0% z:</t>
  </si>
  <si>
    <t xml:space="preserve"> Odpočet - prípočet</t>
  </si>
  <si>
    <t>Zaradenie</t>
  </si>
  <si>
    <t>pre KL</t>
  </si>
  <si>
    <t>Lev0</t>
  </si>
  <si>
    <t>pozícia</t>
  </si>
  <si>
    <t>PRÁCE A DODÁVKY HSV</t>
  </si>
  <si>
    <t>1 - ZEMNE PRÁCE</t>
  </si>
  <si>
    <t>221</t>
  </si>
  <si>
    <t>113106611</t>
  </si>
  <si>
    <t>Rozoberanie zámkovej dlažby všetkých druhov</t>
  </si>
  <si>
    <t>m2</t>
  </si>
  <si>
    <t xml:space="preserve">E1                  </t>
  </si>
  <si>
    <t>11310-6611</t>
  </si>
  <si>
    <t>45.11.11</t>
  </si>
  <si>
    <t>EK</t>
  </si>
  <si>
    <t>S</t>
  </si>
  <si>
    <t>113107123</t>
  </si>
  <si>
    <t>Odstránenie podkladov alebo krytov z kameniva drv. hr. 200-300 mm, do 200 m2</t>
  </si>
  <si>
    <t>11310-7123</t>
  </si>
  <si>
    <t>113107124</t>
  </si>
  <si>
    <t>Odstránenie podkladov alebo krytov z kameniva drv. hr. 300-400 mm, do 200 m2</t>
  </si>
  <si>
    <t>11310-7124</t>
  </si>
  <si>
    <t>113107143</t>
  </si>
  <si>
    <t>Odstránenie podkladov alebo krytov živičných hr. 100-150 mm</t>
  </si>
  <si>
    <t>11310-7143</t>
  </si>
  <si>
    <t>272</t>
  </si>
  <si>
    <t>113202111</t>
  </si>
  <si>
    <t>Vytrhanie krajníkov alebo obrubníkov stojatých</t>
  </si>
  <si>
    <t>m</t>
  </si>
  <si>
    <t>11320-2111</t>
  </si>
  <si>
    <t>29,0+13,0 =   42,000</t>
  </si>
  <si>
    <t>001</t>
  </si>
  <si>
    <t>122201101</t>
  </si>
  <si>
    <t>Odkopávky a prekopávky nezapaž. v horn. tr. 3 do 100 m3</t>
  </si>
  <si>
    <t>m3</t>
  </si>
  <si>
    <t>12220-1101</t>
  </si>
  <si>
    <t>45.11.21</t>
  </si>
  <si>
    <t>1,7*0,53 =   0,901</t>
  </si>
  <si>
    <t>122201109</t>
  </si>
  <si>
    <t>Príplatok za lepivosť horniny tr.3</t>
  </si>
  <si>
    <t>12220-1109</t>
  </si>
  <si>
    <t>0,901*0,3 =   0,270</t>
  </si>
  <si>
    <t>131201201</t>
  </si>
  <si>
    <t>Hĺbenie jám zapaž. v horn. tr. 3 do 100 m3</t>
  </si>
  <si>
    <t>13120-1201</t>
  </si>
  <si>
    <t>26,9*1,75 =   47,075</t>
  </si>
  <si>
    <t>131201209</t>
  </si>
  <si>
    <t>Príplatok za lepivosť  horn. tr. 3</t>
  </si>
  <si>
    <t>13120-1209</t>
  </si>
  <si>
    <t>47,075*0,3 =   14,123</t>
  </si>
  <si>
    <t>151101201</t>
  </si>
  <si>
    <t>Zhotovenie paženia stien výkopu príložné hl. do 4 m</t>
  </si>
  <si>
    <t>15110-1201</t>
  </si>
  <si>
    <t>(4,0+5,4+5,85+2,1+0,99)*1,75+(2,43+1,36)*1,22 =   36,719</t>
  </si>
  <si>
    <t>151101211</t>
  </si>
  <si>
    <t>Odstránenie paženia stien výkopu príložné hl. do 4 m</t>
  </si>
  <si>
    <t>15110-1211</t>
  </si>
  <si>
    <t>151101401</t>
  </si>
  <si>
    <t>Zhotovenie vzopretia stien príložného paženia hĺbka do 4 m</t>
  </si>
  <si>
    <t>15110-1401</t>
  </si>
  <si>
    <t>151101411</t>
  </si>
  <si>
    <t>Odstránenie vzopretia stien príložného paženia hĺbka do 4 m</t>
  </si>
  <si>
    <t>15110-1411</t>
  </si>
  <si>
    <t>162701102</t>
  </si>
  <si>
    <t>Vodorovné premiestnenie výkopu do 7000 m horn. tr. 1-4</t>
  </si>
  <si>
    <t>16270-1102</t>
  </si>
  <si>
    <t>45.11.24</t>
  </si>
  <si>
    <t>0,901+47,075 =   47,976</t>
  </si>
  <si>
    <t>175101102</t>
  </si>
  <si>
    <t>Obsyp kontajnera štrkodrvou fr.0-32 so zhutnením po vrstvách</t>
  </si>
  <si>
    <t>17510-1101</t>
  </si>
  <si>
    <t>26,9*1,4 =   37,660</t>
  </si>
  <si>
    <t>odpočet kontajnera</t>
  </si>
  <si>
    <t>-3,14*(0,7+0,6)/2*(0,7+0,6)/2*1,4*5 =   -9,287</t>
  </si>
  <si>
    <t>MAT</t>
  </si>
  <si>
    <t>583340480</t>
  </si>
  <si>
    <t>Štrkodrva fr.0-32</t>
  </si>
  <si>
    <t>t</t>
  </si>
  <si>
    <t>14.21.12</t>
  </si>
  <si>
    <t xml:space="preserve">                    </t>
  </si>
  <si>
    <t>EZ</t>
  </si>
  <si>
    <t>28,373*1,67 =   47,383</t>
  </si>
  <si>
    <t>231</t>
  </si>
  <si>
    <t>182001111</t>
  </si>
  <si>
    <t>Plošná úprava terénu, nerovnosti v rovine</t>
  </si>
  <si>
    <t>18200-1111</t>
  </si>
  <si>
    <t>pod dlažbu</t>
  </si>
  <si>
    <t>12,5 =   12,500</t>
  </si>
  <si>
    <t>1 - ZEMNE PRÁCE spolu:</t>
  </si>
  <si>
    <t>2 - ZÁKLADY</t>
  </si>
  <si>
    <t>215901101</t>
  </si>
  <si>
    <t>Zhutnenie podložia z hor. súdr. do 92%PS a nesúdr. Id do 0,8</t>
  </si>
  <si>
    <t xml:space="preserve">E2                  </t>
  </si>
  <si>
    <t>21590-1101</t>
  </si>
  <si>
    <t>pod kontajnery</t>
  </si>
  <si>
    <t>26,9 =   26,900</t>
  </si>
  <si>
    <t>2 - ZÁKLADY spolu:</t>
  </si>
  <si>
    <t>3 - ZVISLÉ A KOMPLETNÉ KONŠTRUKCIE</t>
  </si>
  <si>
    <t>271</t>
  </si>
  <si>
    <t>386120004</t>
  </si>
  <si>
    <t>Montáž a dodávka monitorovacích senzorov</t>
  </si>
  <si>
    <t>kus</t>
  </si>
  <si>
    <t xml:space="preserve">E3                  </t>
  </si>
  <si>
    <t>38612-0006</t>
  </si>
  <si>
    <t>45.21.41</t>
  </si>
  <si>
    <t>386120009</t>
  </si>
  <si>
    <t>Osadenie kontajnerov 5m3</t>
  </si>
  <si>
    <t>2836</t>
  </si>
  <si>
    <t>Doprava,dodávka kontajnerov 5m3-komunálny odpad</t>
  </si>
  <si>
    <t>283116380</t>
  </si>
  <si>
    <t>25.21.30</t>
  </si>
  <si>
    <t>2837</t>
  </si>
  <si>
    <t>Doprava,dodávka kontajnerov 5m3-plast</t>
  </si>
  <si>
    <t>2838</t>
  </si>
  <si>
    <t>Doprava,dodávka kontajnerov 5m3-papier</t>
  </si>
  <si>
    <t>2839</t>
  </si>
  <si>
    <t>Doprava,dodávka kontajnerov delený komunálny odpad+sklo</t>
  </si>
  <si>
    <t>3 - ZVISLÉ A KOMPLETNÉ KONŠTRUKCIE spolu:</t>
  </si>
  <si>
    <t>4 - VODOROVNÉ KONŠTRUKCIE</t>
  </si>
  <si>
    <t>321</t>
  </si>
  <si>
    <t>451561111</t>
  </si>
  <si>
    <t xml:space="preserve">E4                  </t>
  </si>
  <si>
    <t>45156-1111</t>
  </si>
  <si>
    <t>45.24.13</t>
  </si>
  <si>
    <t>4 - VODOROVNÉ KONŠTRUKCIE spolu:</t>
  </si>
  <si>
    <t>5 - KOMUNIKÁCIE</t>
  </si>
  <si>
    <t>564831109</t>
  </si>
  <si>
    <t>Podklad zo štrkodrte fr. 0-32 zhutnenie 50 MPa hr. 100 mm ozn. A+B</t>
  </si>
  <si>
    <t xml:space="preserve">E5                  </t>
  </si>
  <si>
    <t>56483-1111</t>
  </si>
  <si>
    <t>45.23.11</t>
  </si>
  <si>
    <t>564871115</t>
  </si>
  <si>
    <t>Podklad zo štrkodrte fr. 0-32 zhutnenie 40MPa hr. 250-330 mm mm ozn.B</t>
  </si>
  <si>
    <t>56487-1112</t>
  </si>
  <si>
    <t>572942113</t>
  </si>
  <si>
    <t>Vyspravenie krytov vozov. po osadení obrubníka asfaltovou zálievkou</t>
  </si>
  <si>
    <t>57294-2112</t>
  </si>
  <si>
    <t xml:space="preserve">  .  .  </t>
  </si>
  <si>
    <t>6,5*0,3*2 =   3,900</t>
  </si>
  <si>
    <t>596911210</t>
  </si>
  <si>
    <t>Kladenie zámkovej dlažby  hr. 60 mm</t>
  </si>
  <si>
    <t>59691-1210</t>
  </si>
  <si>
    <t>45.23.12</t>
  </si>
  <si>
    <t>592450011</t>
  </si>
  <si>
    <t>Dlažba zámková hr.60 mm</t>
  </si>
  <si>
    <t>592450010</t>
  </si>
  <si>
    <t>26.61.11</t>
  </si>
  <si>
    <t>12,5*1,01 =   12,625</t>
  </si>
  <si>
    <t>5 - KOMUNIKÁCIE spolu:</t>
  </si>
  <si>
    <t>6 - ÚPRAVY POVRCHOV, PODLAHY, VÝPLNE</t>
  </si>
  <si>
    <t>011</t>
  </si>
  <si>
    <t>631571003</t>
  </si>
  <si>
    <t>Lôžko so zhutnením zo štrkodrte fr.0-32 pod kontajnery</t>
  </si>
  <si>
    <t xml:space="preserve">E6                  </t>
  </si>
  <si>
    <t>63157-1003</t>
  </si>
  <si>
    <t>45.25.50</t>
  </si>
  <si>
    <t>26,9*0,15 =   4,035</t>
  </si>
  <si>
    <t>6 - ÚPRAVY POVRCHOV, PODLAHY, VÝPLNE spolu:</t>
  </si>
  <si>
    <t>9 - OSTATNÉ KONŠTRUKCIE A PRÁCE</t>
  </si>
  <si>
    <t>916311123</t>
  </si>
  <si>
    <t>Osadenie cest. obrubníka bet. stojatého, lôžko betón tr. C 12/15 s bočnou oporou</t>
  </si>
  <si>
    <t xml:space="preserve">E9                  </t>
  </si>
  <si>
    <t>91631-1123</t>
  </si>
  <si>
    <t>0,5+0,5+1,2+0,5+18,5 =   21,200</t>
  </si>
  <si>
    <t>592174500</t>
  </si>
  <si>
    <t>Obrubník cestný  100x15x30</t>
  </si>
  <si>
    <t>59217A110</t>
  </si>
  <si>
    <t>Obrubník oblúkový R 0,5</t>
  </si>
  <si>
    <t>918101111</t>
  </si>
  <si>
    <t>Lôžko pod obrubníky, krajníky, obruby z betónu tr. C 12/15</t>
  </si>
  <si>
    <t>91810-1111</t>
  </si>
  <si>
    <t>21,2*0,3*0,15 =   0,954</t>
  </si>
  <si>
    <t>919735113</t>
  </si>
  <si>
    <t>Rezanie stávajúceho živičného krytu alebo podkladu hr. 100-150 mm</t>
  </si>
  <si>
    <t>91973-5113</t>
  </si>
  <si>
    <t>979082213</t>
  </si>
  <si>
    <t>Vodorovná doprava sute po suchu do 1 km</t>
  </si>
  <si>
    <t>97908-2213</t>
  </si>
  <si>
    <t>40,728+0,015 =   40,743</t>
  </si>
  <si>
    <t>979082219</t>
  </si>
  <si>
    <t>Príplatok za každý ďalší 1 km sute</t>
  </si>
  <si>
    <t>97908-2219</t>
  </si>
  <si>
    <t>40,743*6 =   244,458</t>
  </si>
  <si>
    <t>979087212</t>
  </si>
  <si>
    <t>Nakladanie sute na dopravný prostriedok</t>
  </si>
  <si>
    <t>97908-7212</t>
  </si>
  <si>
    <t>013</t>
  </si>
  <si>
    <t>979118705</t>
  </si>
  <si>
    <t>Poplatok za ulož.a znešk.st.odp.na urč.sklád.-asfal"Z"-zvláštny odpad</t>
  </si>
  <si>
    <t>97911-8705</t>
  </si>
  <si>
    <t>23,0*0,316 =   7,268</t>
  </si>
  <si>
    <t>979131410</t>
  </si>
  <si>
    <t>Poplatok za ulož.a znešk.stav.sute na urč.sklád. -z demol.vozoviek "O"-ost.odpad</t>
  </si>
  <si>
    <t>97913-1410</t>
  </si>
  <si>
    <t>40,728-7,268 =   33,460</t>
  </si>
  <si>
    <t>979131415</t>
  </si>
  <si>
    <t>Poplatok za uloženie vykopanej zeminy</t>
  </si>
  <si>
    <t>97913-1415</t>
  </si>
  <si>
    <t>012</t>
  </si>
  <si>
    <t>998144471</t>
  </si>
  <si>
    <t>Presun hmôt pre nádrže, zásobníky montované</t>
  </si>
  <si>
    <t>99814-4471</t>
  </si>
  <si>
    <t>45.21.73</t>
  </si>
  <si>
    <t>9 - OSTATNÉ KONŠTRUKCIE A PRÁCE spolu:</t>
  </si>
  <si>
    <t>PRÁCE A DODÁVKY HSV spolu:</t>
  </si>
  <si>
    <t>PRÁCE A DODÁVKY PSV</t>
  </si>
  <si>
    <t>76 - KONŠTRUKCIE</t>
  </si>
  <si>
    <t>767 - Konštrukcie doplnk. kovové stavebné</t>
  </si>
  <si>
    <t>767</t>
  </si>
  <si>
    <t>767914830</t>
  </si>
  <si>
    <t>Demontáž oplotenia rámového výšky do 2 m+rezanie stĺpikov</t>
  </si>
  <si>
    <t xml:space="preserve">I76 7               </t>
  </si>
  <si>
    <t>I</t>
  </si>
  <si>
    <t>76791-4830</t>
  </si>
  <si>
    <t>45.34.10</t>
  </si>
  <si>
    <t>IK</t>
  </si>
  <si>
    <t>767 - Konštrukcie doplnk. kovové stavebné spolu:</t>
  </si>
  <si>
    <t>76 - KONŠTRUKCIE spolu:</t>
  </si>
  <si>
    <t>PRÁCE A DODÁVKY PSV spolu:</t>
  </si>
  <si>
    <t>Rozpočet celkom:</t>
  </si>
  <si>
    <t/>
  </si>
  <si>
    <t>Ing.Róbert Kováčik</t>
  </si>
  <si>
    <t>Lôžko pod dlažbu zo štrkodrvy fr.4-8mm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</si>
</sst>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#,##0.0"/>
    <numFmt numFmtId="165" formatCode="#,##0.0000"/>
    <numFmt numFmtId="166" formatCode="_-* #,##0\ &quot;Sk&quot;_-;\-* #,##0\ &quot;Sk&quot;_-;_-* &quot;-&quot;\ &quot;Sk&quot;_-;_-@_-"/>
    <numFmt numFmtId="167" formatCode="#,##0.000"/>
    <numFmt numFmtId="168" formatCode="#,##0&quot; Sk&quot;;[Red]&quot;-&quot;#,##0&quot; Sk&quot;"/>
    <numFmt numFmtId="169" formatCode="#,##0&quot; &quot;"/>
    <numFmt numFmtId="170" formatCode="_ * #,##0_ ;_ * \-#,##0_ ;_ * &quot;-&quot;_ ;_ @_ "/>
    <numFmt numFmtId="171" formatCode="_(&quot;$&quot;* #,##0_);_(&quot;$&quot;* \(#,##0\);_(&quot;$&quot;* &quot;-&quot;_);_(@_)"/>
    <numFmt numFmtId="172" formatCode="#,##0.00000"/>
    <numFmt numFmtId="173" formatCode="_(&quot;$&quot;* #,##0.00_);_(&quot;$&quot;* \(#,##0.00\);_(&quot;$&quot;* &quot;-&quot;??_);_(@_)"/>
    <numFmt numFmtId="174" formatCode="_ * #,##0.00_ ;_ * \-#,##0.00_ ;_ * &quot;-&quot;??_ ;_ @_ "/>
    <numFmt numFmtId="175" formatCode="0.000"/>
  </numFmts>
  <fonts count="30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  <font>
      <b/>
      <sz val="18"/>
      <color rgb="FF333399"/>
      <name val="Cambria"/>
      <family val="1"/>
      <charset val="238"/>
    </font>
  </fonts>
  <fills count="5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C0"/>
        <bgColor rgb="FFFFFFFF"/>
      </patternFill>
    </fill>
    <fill>
      <patternFill patternType="none"/>
    </fill>
    <fill>
      <patternFill patternType="none"/>
    </fill>
    <fill>
      <patternFill patternType="solid">
        <fgColor rgb="FFA0E0E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A6CAF0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A8D08C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CC9CCC"/>
        <bgColor rgb="FFFFFFFF"/>
      </patternFill>
    </fill>
    <fill>
      <patternFill patternType="solid">
        <fgColor rgb="FF996666"/>
        <bgColor rgb="FFFFFFFF"/>
      </patternFill>
    </fill>
    <fill>
      <patternFill patternType="solid">
        <fgColor rgb="FF999933"/>
        <bgColor rgb="FFFFFFFF"/>
      </patternFill>
    </fill>
    <fill>
      <patternFill patternType="none"/>
    </fill>
    <fill>
      <patternFill patternType="none"/>
    </fill>
  </fills>
  <borders count="112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double">
        <color rgb="FF000000"/>
      </left>
      <right style="hair">
        <color rgb="FF000000"/>
      </right>
      <top style="hair">
        <color rgb="FF000000"/>
      </top>
      <bottom style="double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double">
        <color rgb="FF000000"/>
      </bottom>
      <diagonal/>
    </border>
    <border>
      <left style="double">
        <color rgb="FF000000"/>
      </left>
      <right/>
      <top style="double">
        <color rgb="FF000000"/>
      </top>
      <bottom style="hair">
        <color rgb="FF000000"/>
      </bottom>
      <diagonal/>
    </border>
    <border>
      <left/>
      <right/>
      <top style="double">
        <color rgb="FF000000"/>
      </top>
      <bottom style="hair">
        <color rgb="FF000000"/>
      </bottom>
      <diagonal/>
    </border>
    <border>
      <left style="double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double">
        <color rgb="FF000000"/>
      </left>
      <right/>
      <top style="hair">
        <color rgb="FF000000"/>
      </top>
      <bottom/>
      <diagonal/>
    </border>
    <border>
      <left/>
      <right/>
      <top style="hair">
        <color rgb="FF000000"/>
      </top>
      <bottom/>
      <diagonal/>
    </border>
    <border>
      <left style="double">
        <color rgb="FF000000"/>
      </left>
      <right/>
      <top style="hair">
        <color rgb="FF000000"/>
      </top>
      <bottom style="double">
        <color rgb="FF000000"/>
      </bottom>
      <diagonal/>
    </border>
    <border>
      <left/>
      <right/>
      <top style="hair">
        <color rgb="FF000000"/>
      </top>
      <bottom style="double">
        <color rgb="FF000000"/>
      </bottom>
      <diagonal/>
    </border>
    <border>
      <left style="double">
        <color rgb="FF000000"/>
      </left>
      <right/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 style="double">
        <color rgb="FF000000"/>
      </left>
      <right/>
      <top/>
      <bottom style="double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 style="hair">
        <color rgb="FF000000"/>
      </right>
      <top style="double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/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 style="double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double">
        <color rgb="FF000000"/>
      </top>
      <bottom style="thin">
        <color rgb="FF000000"/>
      </bottom>
      <diagonal/>
    </border>
    <border>
      <left style="hair">
        <color rgb="FF000000"/>
      </left>
      <right style="double">
        <color rgb="FF000000"/>
      </right>
      <top style="double">
        <color rgb="FF000000"/>
      </top>
      <bottom style="thin">
        <color rgb="FF000000"/>
      </bottom>
      <diagonal/>
    </border>
    <border>
      <left style="hair">
        <color rgb="FF000000"/>
      </left>
      <right/>
      <top style="double">
        <color rgb="FF000000"/>
      </top>
      <bottom style="thin">
        <color rgb="FF000000"/>
      </bottom>
      <diagonal/>
    </border>
    <border>
      <left style="double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double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double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double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 style="double">
        <color rgb="FF000000"/>
      </bottom>
      <diagonal/>
    </border>
    <border>
      <left style="medium">
        <color rgb="FF000000"/>
      </left>
      <right style="double">
        <color rgb="FF000000"/>
      </right>
      <top style="medium">
        <color rgb="FF000000"/>
      </top>
      <bottom style="double">
        <color rgb="FF000000"/>
      </bottom>
      <diagonal/>
    </border>
    <border>
      <left/>
      <right style="hair">
        <color rgb="FF000000"/>
      </right>
      <top style="hair">
        <color rgb="FF000000"/>
      </top>
      <bottom style="double">
        <color rgb="FF000000"/>
      </bottom>
      <diagonal/>
    </border>
    <border>
      <left/>
      <right/>
      <top style="double">
        <color rgb="FF000000"/>
      </top>
      <bottom style="thin">
        <color rgb="FF000000"/>
      </bottom>
      <diagonal/>
    </border>
    <border>
      <left/>
      <right style="double">
        <color rgb="FF000000"/>
      </right>
      <top style="double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double">
        <color rgb="FF000000"/>
      </right>
      <top style="hair">
        <color rgb="FF000000"/>
      </top>
      <bottom style="hair">
        <color rgb="FF000000"/>
      </bottom>
      <diagonal/>
    </border>
    <border>
      <left style="double">
        <color rgb="FF000000"/>
      </left>
      <right/>
      <top/>
      <bottom/>
      <diagonal/>
    </border>
    <border>
      <left/>
      <right/>
      <top style="double">
        <color rgb="FF000000"/>
      </top>
      <bottom/>
      <diagonal/>
    </border>
    <border>
      <left style="hair">
        <color rgb="FF000000"/>
      </left>
      <right/>
      <top style="double">
        <color rgb="FF000000"/>
      </top>
      <bottom/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/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/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 style="hair">
        <color rgb="FF000000"/>
      </bottom>
      <diagonal/>
    </border>
    <border>
      <left/>
      <right style="double">
        <color rgb="FF000000"/>
      </right>
      <top style="hair">
        <color rgb="FF000000"/>
      </top>
      <bottom style="hair">
        <color rgb="FF000000"/>
      </bottom>
      <diagonal/>
    </border>
    <border>
      <left/>
      <right style="double">
        <color rgb="FF000000"/>
      </right>
      <top style="hair">
        <color rgb="FF000000"/>
      </top>
      <bottom/>
      <diagonal/>
    </border>
    <border>
      <left/>
      <right style="double">
        <color rgb="FF000000"/>
      </right>
      <top style="hair">
        <color rgb="FF000000"/>
      </top>
      <bottom style="double">
        <color rgb="FF000000"/>
      </bottom>
      <diagonal/>
    </border>
    <border>
      <left/>
      <right style="double">
        <color rgb="FF000000"/>
      </right>
      <top/>
      <bottom style="hair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 style="double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80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4" fontId="9" fillId="0" borderId="0" applyFont="0" applyFill="0" applyBorder="0" applyAlignment="0" applyProtection="0">
      <alignment vertical="center"/>
    </xf>
    <xf numFmtId="170" fontId="9" fillId="0" borderId="0" applyFont="0" applyFill="0" applyBorder="0" applyAlignment="0" applyProtection="0">
      <alignment vertical="center"/>
    </xf>
    <xf numFmtId="171" fontId="9" fillId="0" borderId="0" applyFont="0" applyFill="0" applyBorder="0" applyAlignment="0" applyProtection="0">
      <alignment vertical="center"/>
    </xf>
    <xf numFmtId="173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9" fillId="17" borderId="16" applyNumberFormat="0" applyBorder="0" applyAlignment="0" applyProtection="0"/>
    <xf numFmtId="0" fontId="19" fillId="18" borderId="17" applyNumberFormat="0" applyFill="0" applyAlignment="0" applyProtection="0">
      <alignment vertical="center"/>
    </xf>
    <xf numFmtId="166" fontId="13" fillId="0" borderId="0" applyFont="0" applyFill="0" applyBorder="0" applyAlignment="0" applyProtection="0"/>
    <xf numFmtId="0" fontId="12" fillId="19" borderId="18" applyNumberFormat="0" applyFill="0" applyAlignment="0" applyProtection="0">
      <alignment vertical="center"/>
    </xf>
    <xf numFmtId="0" fontId="9" fillId="20" borderId="19" applyNumberFormat="0" applyBorder="0" applyAlignment="0" applyProtection="0"/>
    <xf numFmtId="0" fontId="14" fillId="21" borderId="20" applyNumberFormat="0" applyBorder="0" applyAlignment="0" applyProtection="0">
      <alignment vertical="center"/>
    </xf>
    <xf numFmtId="0" fontId="20" fillId="22" borderId="21" applyNumberFormat="0" applyBorder="0" applyAlignment="0" applyProtection="0">
      <alignment vertical="center"/>
    </xf>
    <xf numFmtId="0" fontId="9" fillId="20" borderId="19" applyNumberFormat="0" applyBorder="0" applyAlignment="0" applyProtection="0"/>
    <xf numFmtId="0" fontId="15" fillId="23" borderId="22" applyNumberFormat="0" applyBorder="0" applyAlignment="0" applyProtection="0">
      <alignment vertical="center"/>
    </xf>
    <xf numFmtId="0" fontId="9" fillId="24" borderId="23" applyNumberFormat="0" applyBorder="0" applyAlignment="0" applyProtection="0">
      <alignment vertical="center"/>
    </xf>
    <xf numFmtId="0" fontId="15" fillId="25" borderId="24" applyNumberFormat="0" applyBorder="0" applyAlignment="0" applyProtection="0">
      <alignment vertical="center"/>
    </xf>
    <xf numFmtId="0" fontId="15" fillId="26" borderId="25" applyNumberFormat="0" applyBorder="0" applyAlignment="0" applyProtection="0">
      <alignment vertical="center"/>
    </xf>
    <xf numFmtId="0" fontId="9" fillId="27" borderId="26" applyNumberFormat="0" applyBorder="0" applyAlignment="0" applyProtection="0">
      <alignment vertical="center"/>
    </xf>
    <xf numFmtId="0" fontId="9" fillId="28" borderId="27" applyNumberFormat="0" applyBorder="0" applyAlignment="0" applyProtection="0">
      <alignment vertical="center"/>
    </xf>
    <xf numFmtId="0" fontId="15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0" fontId="9" fillId="31" borderId="30" applyNumberFormat="0" applyBorder="0" applyAlignment="0" applyProtection="0">
      <alignment vertical="center"/>
    </xf>
    <xf numFmtId="0" fontId="15" fillId="32" borderId="31" applyNumberFormat="0" applyBorder="0" applyAlignment="0" applyProtection="0">
      <alignment vertical="center"/>
    </xf>
    <xf numFmtId="168" fontId="25" fillId="10" borderId="9"/>
    <xf numFmtId="0" fontId="9" fillId="33" borderId="32" applyNumberFormat="0" applyBorder="0" applyAlignment="0" applyProtection="0">
      <alignment vertical="center"/>
    </xf>
    <xf numFmtId="0" fontId="13" fillId="0" borderId="0"/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9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/>
    <xf numFmtId="0" fontId="15" fillId="38" borderId="37" applyNumberFormat="0" applyBorder="0" applyAlignment="0" applyProtection="0">
      <alignment vertical="center"/>
    </xf>
    <xf numFmtId="0" fontId="15" fillId="39" borderId="38" applyNumberFormat="0" applyBorder="0" applyAlignment="0" applyProtection="0">
      <alignment vertical="center"/>
    </xf>
    <xf numFmtId="0" fontId="9" fillId="40" borderId="39" applyNumberFormat="0" applyBorder="0" applyAlignment="0" applyProtection="0">
      <alignment vertical="center"/>
    </xf>
    <xf numFmtId="0" fontId="9" fillId="41" borderId="40" applyNumberFormat="0" applyBorder="0" applyAlignment="0" applyProtection="0"/>
    <xf numFmtId="0" fontId="25" fillId="10" borderId="9" applyFont="0" applyFill="0"/>
    <xf numFmtId="0" fontId="15" fillId="42" borderId="41" applyNumberFormat="0" applyBorder="0" applyAlignment="0" applyProtection="0">
      <alignment vertical="center"/>
    </xf>
    <xf numFmtId="0" fontId="25" fillId="10" borderId="9">
      <alignment vertical="center"/>
    </xf>
    <xf numFmtId="0" fontId="9" fillId="43" borderId="42" applyNumberFormat="0" applyBorder="0" applyAlignment="0" applyProtection="0"/>
    <xf numFmtId="0" fontId="9" fillId="20" borderId="19" applyNumberFormat="0" applyBorder="0" applyAlignment="0" applyProtection="0"/>
    <xf numFmtId="0" fontId="9" fillId="17" borderId="16" applyNumberFormat="0" applyBorder="0" applyAlignment="0" applyProtection="0"/>
    <xf numFmtId="0" fontId="9" fillId="41" borderId="40" applyNumberFormat="0" applyBorder="0" applyAlignment="0" applyProtection="0"/>
    <xf numFmtId="0" fontId="9" fillId="44" borderId="43" applyNumberFormat="0" applyBorder="0" applyAlignment="0" applyProtection="0"/>
    <xf numFmtId="0" fontId="9" fillId="45" borderId="44" applyNumberFormat="0" applyBorder="0" applyAlignment="0" applyProtection="0"/>
    <xf numFmtId="0" fontId="9" fillId="17" borderId="16" applyNumberFormat="0" applyBorder="0" applyAlignment="0" applyProtection="0"/>
    <xf numFmtId="0" fontId="15" fillId="20" borderId="19" applyNumberFormat="0" applyBorder="0" applyAlignment="0" applyProtection="0"/>
    <xf numFmtId="0" fontId="15" fillId="46" borderId="45" applyNumberFormat="0" applyBorder="0" applyAlignment="0" applyProtection="0"/>
    <xf numFmtId="0" fontId="15" fillId="47" borderId="46" applyNumberFormat="0" applyBorder="0" applyAlignment="0" applyProtection="0"/>
    <xf numFmtId="0" fontId="15" fillId="45" borderId="44" applyNumberFormat="0" applyBorder="0" applyAlignment="0" applyProtection="0"/>
    <xf numFmtId="0" fontId="15" fillId="20" borderId="19" applyNumberFormat="0" applyBorder="0" applyAlignment="0" applyProtection="0"/>
    <xf numFmtId="0" fontId="15" fillId="41" borderId="40" applyNumberFormat="0" applyBorder="0" applyAlignment="0" applyProtection="0"/>
    <xf numFmtId="0" fontId="12" fillId="48" borderId="47" applyNumberFormat="0" applyFill="0" applyAlignment="0" applyProtection="0"/>
    <xf numFmtId="0" fontId="13" fillId="0" borderId="0"/>
    <xf numFmtId="0" fontId="29" fillId="0" borderId="0" applyNumberFormat="0" applyFill="0" applyBorder="0" applyAlignment="0" applyProtection="0"/>
    <xf numFmtId="0" fontId="25" fillId="49" borderId="48" applyBorder="0">
      <alignment vertical="center"/>
    </xf>
    <xf numFmtId="0" fontId="11" fillId="0" borderId="0" applyNumberFormat="0" applyFill="0" applyBorder="0" applyAlignment="0" applyProtection="0"/>
    <xf numFmtId="0" fontId="25" fillId="49" borderId="48">
      <alignment vertical="center"/>
    </xf>
  </cellStyleXfs>
  <cellXfs count="167">
    <xf numFmtId="0" fontId="0" fillId="0" borderId="0" xfId="0"/>
    <xf numFmtId="0" fontId="1" fillId="0" borderId="0" xfId="49" applyFont="1"/>
    <xf numFmtId="0" fontId="1" fillId="0" borderId="0" xfId="49" applyFont="1" applyAlignment="1">
      <alignment horizontal="left" vertical="center"/>
    </xf>
    <xf numFmtId="0" fontId="2" fillId="0" borderId="0" xfId="1" applyFont="1" applyAlignment="1">
      <alignment horizontal="left" vertical="center"/>
    </xf>
    <xf numFmtId="0" fontId="1" fillId="0" borderId="51" xfId="49" applyFont="1" applyBorder="1" applyAlignment="1">
      <alignment horizontal="left" vertical="center"/>
    </xf>
    <xf numFmtId="0" fontId="1" fillId="0" borderId="52" xfId="49" applyFont="1" applyBorder="1" applyAlignment="1">
      <alignment horizontal="left" vertical="center"/>
    </xf>
    <xf numFmtId="0" fontId="1" fillId="0" borderId="52" xfId="49" applyFont="1" applyBorder="1" applyAlignment="1">
      <alignment horizontal="right" vertical="center"/>
    </xf>
    <xf numFmtId="0" fontId="1" fillId="0" borderId="53" xfId="49" applyFont="1" applyBorder="1" applyAlignment="1">
      <alignment horizontal="left" vertical="center"/>
    </xf>
    <xf numFmtId="0" fontId="1" fillId="0" borderId="54" xfId="49" applyFont="1" applyBorder="1" applyAlignment="1">
      <alignment horizontal="left" vertical="center"/>
    </xf>
    <xf numFmtId="0" fontId="1" fillId="0" borderId="54" xfId="49" applyFont="1" applyBorder="1" applyAlignment="1">
      <alignment horizontal="right" vertical="center"/>
    </xf>
    <xf numFmtId="0" fontId="1" fillId="0" borderId="55" xfId="49" applyFont="1" applyBorder="1" applyAlignment="1">
      <alignment horizontal="left" vertical="center"/>
    </xf>
    <xf numFmtId="0" fontId="1" fillId="0" borderId="56" xfId="49" applyFont="1" applyBorder="1" applyAlignment="1">
      <alignment horizontal="left" vertical="center"/>
    </xf>
    <xf numFmtId="0" fontId="1" fillId="0" borderId="56" xfId="49" applyFont="1" applyBorder="1" applyAlignment="1">
      <alignment horizontal="right" vertical="center"/>
    </xf>
    <xf numFmtId="0" fontId="1" fillId="0" borderId="57" xfId="49" applyFont="1" applyBorder="1" applyAlignment="1">
      <alignment horizontal="left" vertical="center"/>
    </xf>
    <xf numFmtId="0" fontId="1" fillId="0" borderId="58" xfId="49" applyFont="1" applyBorder="1" applyAlignment="1">
      <alignment horizontal="left" vertical="center"/>
    </xf>
    <xf numFmtId="0" fontId="1" fillId="0" borderId="58" xfId="49" applyFont="1" applyBorder="1" applyAlignment="1">
      <alignment horizontal="right" vertical="center"/>
    </xf>
    <xf numFmtId="0" fontId="1" fillId="0" borderId="59" xfId="49" applyFont="1" applyBorder="1" applyAlignment="1">
      <alignment horizontal="left" vertical="center"/>
    </xf>
    <xf numFmtId="0" fontId="1" fillId="0" borderId="60" xfId="49" applyFont="1" applyBorder="1" applyAlignment="1">
      <alignment horizontal="right" vertical="center"/>
    </xf>
    <xf numFmtId="0" fontId="1" fillId="0" borderId="60" xfId="49" applyFont="1" applyBorder="1" applyAlignment="1">
      <alignment horizontal="left" vertical="center"/>
    </xf>
    <xf numFmtId="0" fontId="1" fillId="0" borderId="61" xfId="49" applyFont="1" applyBorder="1" applyAlignment="1">
      <alignment horizontal="left" vertical="center"/>
    </xf>
    <xf numFmtId="0" fontId="1" fillId="0" borderId="62" xfId="49" applyFont="1" applyBorder="1" applyAlignment="1">
      <alignment horizontal="left" vertical="center"/>
    </xf>
    <xf numFmtId="0" fontId="1" fillId="0" borderId="51" xfId="49" applyFont="1" applyBorder="1" applyAlignment="1">
      <alignment horizontal="right" vertical="center"/>
    </xf>
    <xf numFmtId="3" fontId="1" fillId="0" borderId="63" xfId="49" applyNumberFormat="1" applyFont="1" applyBorder="1" applyAlignment="1">
      <alignment horizontal="right" vertical="center"/>
    </xf>
    <xf numFmtId="0" fontId="1" fillId="0" borderId="59" xfId="49" applyFont="1" applyBorder="1" applyAlignment="1">
      <alignment horizontal="right" vertical="center"/>
    </xf>
    <xf numFmtId="3" fontId="1" fillId="0" borderId="64" xfId="49" applyNumberFormat="1" applyFont="1" applyBorder="1" applyAlignment="1">
      <alignment horizontal="right" vertical="center"/>
    </xf>
    <xf numFmtId="0" fontId="1" fillId="0" borderId="61" xfId="49" applyFont="1" applyBorder="1" applyAlignment="1">
      <alignment horizontal="right" vertical="center"/>
    </xf>
    <xf numFmtId="3" fontId="1" fillId="0" borderId="65" xfId="49" applyNumberFormat="1" applyFont="1" applyBorder="1" applyAlignment="1">
      <alignment horizontal="right" vertical="center"/>
    </xf>
    <xf numFmtId="0" fontId="1" fillId="0" borderId="62" xfId="49" applyFont="1" applyBorder="1" applyAlignment="1">
      <alignment horizontal="right" vertical="center"/>
    </xf>
    <xf numFmtId="0" fontId="3" fillId="0" borderId="66" xfId="49" applyFont="1" applyBorder="1" applyAlignment="1">
      <alignment horizontal="center" vertical="center"/>
    </xf>
    <xf numFmtId="0" fontId="1" fillId="0" borderId="67" xfId="49" applyFont="1" applyBorder="1" applyAlignment="1">
      <alignment horizontal="left" vertical="center"/>
    </xf>
    <xf numFmtId="0" fontId="1" fillId="0" borderId="67" xfId="49" applyFont="1" applyBorder="1" applyAlignment="1">
      <alignment horizontal="center" vertical="center"/>
    </xf>
    <xf numFmtId="0" fontId="1" fillId="0" borderId="68" xfId="49" applyFont="1" applyBorder="1" applyAlignment="1">
      <alignment horizontal="center" vertical="center"/>
    </xf>
    <xf numFmtId="0" fontId="1" fillId="0" borderId="69" xfId="49" applyFont="1" applyBorder="1" applyAlignment="1">
      <alignment horizontal="center" vertical="center"/>
    </xf>
    <xf numFmtId="0" fontId="1" fillId="0" borderId="70" xfId="49" applyFont="1" applyBorder="1" applyAlignment="1">
      <alignment horizontal="center" vertical="center"/>
    </xf>
    <xf numFmtId="0" fontId="1" fillId="0" borderId="71" xfId="49" applyFont="1" applyBorder="1" applyAlignment="1">
      <alignment horizontal="left" vertical="center"/>
    </xf>
    <xf numFmtId="0" fontId="1" fillId="0" borderId="73" xfId="49" applyFont="1" applyBorder="1" applyAlignment="1">
      <alignment horizontal="left" vertical="center"/>
    </xf>
    <xf numFmtId="0" fontId="1" fillId="0" borderId="74" xfId="49" applyFont="1" applyBorder="1" applyAlignment="1">
      <alignment horizontal="center" vertical="center"/>
    </xf>
    <xf numFmtId="0" fontId="1" fillId="0" borderId="48" xfId="49" applyFont="1" applyBorder="1" applyAlignment="1">
      <alignment horizontal="left" vertical="center"/>
    </xf>
    <xf numFmtId="0" fontId="1" fillId="0" borderId="75" xfId="49" applyFont="1" applyBorder="1" applyAlignment="1">
      <alignment horizontal="left" vertical="center"/>
    </xf>
    <xf numFmtId="0" fontId="1" fillId="0" borderId="49" xfId="49" applyFont="1" applyBorder="1" applyAlignment="1">
      <alignment horizontal="center" vertical="center"/>
    </xf>
    <xf numFmtId="0" fontId="1" fillId="0" borderId="50" xfId="49" applyFont="1" applyBorder="1" applyAlignment="1">
      <alignment horizontal="left" vertical="center"/>
    </xf>
    <xf numFmtId="0" fontId="1" fillId="0" borderId="79" xfId="49" applyFont="1" applyBorder="1" applyAlignment="1">
      <alignment horizontal="center" vertical="center"/>
    </xf>
    <xf numFmtId="0" fontId="1" fillId="0" borderId="69" xfId="49" applyFont="1" applyBorder="1" applyAlignment="1">
      <alignment horizontal="left" vertical="center"/>
    </xf>
    <xf numFmtId="0" fontId="1" fillId="0" borderId="80" xfId="49" applyFont="1" applyBorder="1" applyAlignment="1">
      <alignment horizontal="center" vertical="center"/>
    </xf>
    <xf numFmtId="0" fontId="1" fillId="0" borderId="81" xfId="49" applyFont="1" applyBorder="1" applyAlignment="1">
      <alignment horizontal="center" vertical="center"/>
    </xf>
    <xf numFmtId="10" fontId="1" fillId="0" borderId="60" xfId="49" applyNumberFormat="1" applyFont="1" applyBorder="1" applyAlignment="1">
      <alignment horizontal="right" vertical="center"/>
    </xf>
    <xf numFmtId="10" fontId="1" fillId="0" borderId="82" xfId="49" applyNumberFormat="1" applyFont="1" applyBorder="1" applyAlignment="1">
      <alignment horizontal="right" vertical="center"/>
    </xf>
    <xf numFmtId="10" fontId="1" fillId="0" borderId="54" xfId="49" applyNumberFormat="1" applyFont="1" applyBorder="1" applyAlignment="1">
      <alignment horizontal="right" vertical="center"/>
    </xf>
    <xf numFmtId="10" fontId="1" fillId="0" borderId="83" xfId="49" applyNumberFormat="1" applyFont="1" applyBorder="1" applyAlignment="1">
      <alignment horizontal="right" vertical="center"/>
    </xf>
    <xf numFmtId="0" fontId="1" fillId="0" borderId="77" xfId="49" applyFont="1" applyBorder="1" applyAlignment="1">
      <alignment horizontal="left" vertical="center"/>
    </xf>
    <xf numFmtId="0" fontId="1" fillId="0" borderId="79" xfId="49" applyFont="1" applyBorder="1" applyAlignment="1">
      <alignment horizontal="right" vertical="center"/>
    </xf>
    <xf numFmtId="0" fontId="1" fillId="0" borderId="85" xfId="49" applyFont="1" applyBorder="1" applyAlignment="1">
      <alignment horizontal="center" vertical="center"/>
    </xf>
    <xf numFmtId="0" fontId="1" fillId="0" borderId="86" xfId="49" applyFont="1" applyBorder="1" applyAlignment="1">
      <alignment horizontal="left" vertical="center"/>
    </xf>
    <xf numFmtId="0" fontId="1" fillId="0" borderId="86" xfId="49" applyFont="1" applyBorder="1" applyAlignment="1">
      <alignment horizontal="right" vertical="center"/>
    </xf>
    <xf numFmtId="0" fontId="1" fillId="0" borderId="87" xfId="49" applyFont="1" applyBorder="1" applyAlignment="1">
      <alignment horizontal="right" vertical="center"/>
    </xf>
    <xf numFmtId="3" fontId="1" fillId="0" borderId="0" xfId="49" applyNumberFormat="1" applyFont="1" applyAlignment="1">
      <alignment horizontal="right" vertical="center"/>
    </xf>
    <xf numFmtId="0" fontId="1" fillId="0" borderId="85" xfId="49" applyFont="1" applyBorder="1" applyAlignment="1">
      <alignment horizontal="left" vertical="center"/>
    </xf>
    <xf numFmtId="0" fontId="1" fillId="0" borderId="0" xfId="49" applyFont="1" applyAlignment="1">
      <alignment horizontal="right" vertical="center"/>
    </xf>
    <xf numFmtId="0" fontId="1" fillId="0" borderId="0" xfId="49" applyFont="1" applyAlignment="1">
      <alignment horizontal="left" vertical="center"/>
    </xf>
    <xf numFmtId="0" fontId="1" fillId="0" borderId="88" xfId="49" applyFont="1" applyBorder="1" applyAlignment="1">
      <alignment horizontal="right" vertical="center"/>
    </xf>
    <xf numFmtId="3" fontId="1" fillId="0" borderId="88" xfId="49" applyNumberFormat="1" applyFont="1" applyBorder="1" applyAlignment="1">
      <alignment horizontal="right" vertical="center"/>
    </xf>
    <xf numFmtId="3" fontId="1" fillId="0" borderId="89" xfId="49" applyNumberFormat="1" applyFont="1" applyBorder="1" applyAlignment="1">
      <alignment horizontal="right" vertical="center"/>
    </xf>
    <xf numFmtId="0" fontId="3" fillId="0" borderId="90" xfId="49" applyFont="1" applyBorder="1" applyAlignment="1">
      <alignment horizontal="center" vertical="center"/>
    </xf>
    <xf numFmtId="0" fontId="1" fillId="0" borderId="91" xfId="49" applyFont="1" applyBorder="1" applyAlignment="1">
      <alignment horizontal="left" vertical="center"/>
    </xf>
    <xf numFmtId="0" fontId="1" fillId="0" borderId="92" xfId="49" applyFont="1" applyBorder="1" applyAlignment="1">
      <alignment horizontal="left" vertical="center"/>
    </xf>
    <xf numFmtId="0" fontId="1" fillId="0" borderId="86" xfId="49" applyFont="1" applyBorder="1" applyAlignment="1">
      <alignment horizontal="center" vertical="center"/>
    </xf>
    <xf numFmtId="0" fontId="1" fillId="0" borderId="93" xfId="49" applyFont="1" applyBorder="1" applyAlignment="1">
      <alignment horizontal="left" vertical="center"/>
    </xf>
    <xf numFmtId="0" fontId="1" fillId="0" borderId="94" xfId="49" applyFont="1" applyBorder="1" applyAlignment="1">
      <alignment horizontal="left" vertical="center"/>
    </xf>
    <xf numFmtId="0" fontId="1" fillId="0" borderId="95" xfId="49" applyFont="1" applyBorder="1" applyAlignment="1">
      <alignment horizontal="left" vertical="center"/>
    </xf>
    <xf numFmtId="0" fontId="1" fillId="0" borderId="96" xfId="49" applyFont="1" applyBorder="1" applyAlignment="1">
      <alignment horizontal="left" vertical="center"/>
    </xf>
    <xf numFmtId="0" fontId="1" fillId="0" borderId="97" xfId="49" applyFont="1" applyBorder="1" applyAlignment="1">
      <alignment horizontal="left" vertical="center"/>
    </xf>
    <xf numFmtId="0" fontId="1" fillId="0" borderId="98" xfId="49" applyFont="1" applyBorder="1" applyAlignment="1">
      <alignment horizontal="left" vertical="center"/>
    </xf>
    <xf numFmtId="3" fontId="1" fillId="0" borderId="93" xfId="49" applyNumberFormat="1" applyFont="1" applyBorder="1" applyAlignment="1">
      <alignment horizontal="right" vertical="center"/>
    </xf>
    <xf numFmtId="3" fontId="1" fillId="0" borderId="97" xfId="49" applyNumberFormat="1" applyFont="1" applyBorder="1" applyAlignment="1">
      <alignment horizontal="right" vertical="center"/>
    </xf>
    <xf numFmtId="3" fontId="1" fillId="0" borderId="98" xfId="49" applyNumberFormat="1" applyFont="1" applyBorder="1" applyAlignment="1">
      <alignment horizontal="right" vertical="center"/>
    </xf>
    <xf numFmtId="0" fontId="1" fillId="0" borderId="99" xfId="49" applyFont="1" applyBorder="1" applyAlignment="1">
      <alignment horizontal="left" vertical="center"/>
    </xf>
    <xf numFmtId="0" fontId="1" fillId="0" borderId="77" xfId="49" applyFont="1" applyBorder="1" applyAlignment="1">
      <alignment horizontal="right" vertical="center"/>
    </xf>
    <xf numFmtId="0" fontId="1" fillId="0" borderId="83" xfId="49" applyFont="1" applyBorder="1" applyAlignment="1">
      <alignment horizontal="left" vertical="center"/>
    </xf>
    <xf numFmtId="0" fontId="1" fillId="0" borderId="64" xfId="49" applyFont="1" applyBorder="1" applyAlignment="1">
      <alignment horizontal="right" vertical="center"/>
    </xf>
    <xf numFmtId="0" fontId="1" fillId="0" borderId="100" xfId="49" applyFont="1" applyBorder="1" applyAlignment="1">
      <alignment horizontal="left" vertical="center"/>
    </xf>
    <xf numFmtId="169" fontId="1" fillId="0" borderId="101" xfId="49" applyNumberFormat="1" applyFont="1" applyBorder="1" applyAlignment="1">
      <alignment horizontal="right" vertical="center"/>
    </xf>
    <xf numFmtId="0" fontId="1" fillId="0" borderId="102" xfId="49" applyFont="1" applyBorder="1" applyAlignment="1">
      <alignment horizontal="center" vertical="center"/>
    </xf>
    <xf numFmtId="0" fontId="1" fillId="0" borderId="103" xfId="49" applyFont="1" applyBorder="1" applyAlignment="1">
      <alignment horizontal="left" vertical="center"/>
    </xf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2" fontId="1" fillId="0" borderId="0" xfId="0" applyNumberFormat="1" applyFont="1"/>
    <xf numFmtId="167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104" xfId="0" applyFont="1" applyBorder="1" applyAlignment="1">
      <alignment horizontal="center"/>
    </xf>
    <xf numFmtId="0" fontId="1" fillId="0" borderId="105" xfId="0" applyFont="1" applyBorder="1" applyAlignment="1">
      <alignment horizontal="center"/>
    </xf>
    <xf numFmtId="0" fontId="1" fillId="0" borderId="106" xfId="0" applyFont="1" applyBorder="1" applyAlignment="1">
      <alignment horizontal="center"/>
    </xf>
    <xf numFmtId="49" fontId="1" fillId="0" borderId="0" xfId="0" applyNumberFormat="1" applyFont="1" applyAlignment="1" applyProtection="1">
      <alignment horizontal="left"/>
      <protection locked="0"/>
    </xf>
    <xf numFmtId="167" fontId="1" fillId="0" borderId="0" xfId="0" applyNumberFormat="1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Protection="1">
      <protection locked="0"/>
    </xf>
    <xf numFmtId="167" fontId="1" fillId="0" borderId="0" xfId="0" applyNumberFormat="1" applyFont="1" applyProtection="1">
      <protection locked="0"/>
    </xf>
    <xf numFmtId="0" fontId="1" fillId="0" borderId="104" xfId="0" applyFont="1" applyBorder="1" applyAlignment="1" applyProtection="1">
      <alignment horizontal="left"/>
      <protection locked="0"/>
    </xf>
    <xf numFmtId="0" fontId="1" fillId="0" borderId="107" xfId="0" applyFont="1" applyBorder="1" applyAlignment="1" applyProtection="1">
      <alignment horizontal="center"/>
      <protection locked="0"/>
    </xf>
    <xf numFmtId="0" fontId="1" fillId="0" borderId="106" xfId="0" applyFont="1" applyBorder="1" applyAlignment="1" applyProtection="1">
      <alignment horizontal="left"/>
      <protection locked="0"/>
    </xf>
    <xf numFmtId="0" fontId="1" fillId="0" borderId="106" xfId="0" applyFont="1" applyBorder="1" applyAlignment="1" applyProtection="1">
      <alignment horizontal="left" vertical="center"/>
      <protection locked="0"/>
    </xf>
    <xf numFmtId="0" fontId="1" fillId="0" borderId="108" xfId="0" applyFont="1" applyBorder="1" applyAlignment="1" applyProtection="1">
      <alignment horizontal="center"/>
      <protection locked="0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2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75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0" fontId="1" fillId="0" borderId="106" xfId="0" applyFont="1" applyBorder="1" applyAlignment="1">
      <alignment horizontal="center" vertical="center"/>
    </xf>
    <xf numFmtId="0" fontId="1" fillId="0" borderId="109" xfId="0" applyFont="1" applyBorder="1" applyAlignment="1">
      <alignment horizontal="centerContinuous"/>
    </xf>
    <xf numFmtId="0" fontId="1" fillId="0" borderId="110" xfId="0" applyFont="1" applyBorder="1" applyAlignment="1">
      <alignment horizontal="centerContinuous"/>
    </xf>
    <xf numFmtId="0" fontId="1" fillId="0" borderId="111" xfId="0" applyFont="1" applyBorder="1" applyAlignment="1">
      <alignment horizontal="centerContinuous"/>
    </xf>
    <xf numFmtId="0" fontId="1" fillId="0" borderId="107" xfId="0" applyFont="1" applyBorder="1" applyAlignment="1">
      <alignment horizontal="center"/>
    </xf>
    <xf numFmtId="0" fontId="1" fillId="0" borderId="108" xfId="0" applyFont="1" applyBorder="1" applyAlignment="1">
      <alignment horizontal="center"/>
    </xf>
    <xf numFmtId="0" fontId="1" fillId="0" borderId="108" xfId="0" applyFont="1" applyBorder="1" applyAlignment="1">
      <alignment horizontal="center"/>
    </xf>
    <xf numFmtId="0" fontId="1" fillId="0" borderId="104" xfId="0" applyFont="1" applyBorder="1" applyAlignment="1">
      <alignment horizontal="center"/>
    </xf>
    <xf numFmtId="0" fontId="6" fillId="0" borderId="107" xfId="0" applyFont="1" applyBorder="1" applyAlignment="1" applyProtection="1">
      <alignment horizontal="center"/>
      <protection locked="0"/>
    </xf>
    <xf numFmtId="0" fontId="6" fillId="0" borderId="104" xfId="0" applyFont="1" applyBorder="1" applyAlignment="1" applyProtection="1">
      <alignment horizontal="center"/>
      <protection locked="0"/>
    </xf>
    <xf numFmtId="0" fontId="1" fillId="0" borderId="104" xfId="0" applyFont="1" applyBorder="1" applyAlignment="1" applyProtection="1">
      <alignment horizontal="center"/>
      <protection locked="0"/>
    </xf>
    <xf numFmtId="0" fontId="1" fillId="0" borderId="106" xfId="0" applyFont="1" applyBorder="1" applyAlignment="1">
      <alignment horizontal="center"/>
    </xf>
    <xf numFmtId="0" fontId="6" fillId="0" borderId="108" xfId="0" applyFont="1" applyBorder="1" applyAlignment="1" applyProtection="1">
      <alignment horizontal="center"/>
      <protection locked="0"/>
    </xf>
    <xf numFmtId="0" fontId="6" fillId="0" borderId="106" xfId="0" applyFont="1" applyBorder="1" applyAlignment="1" applyProtection="1">
      <alignment horizontal="center"/>
      <protection locked="0"/>
    </xf>
    <xf numFmtId="0" fontId="1" fillId="0" borderId="106" xfId="0" applyFont="1" applyBorder="1" applyAlignment="1" applyProtection="1">
      <alignment horizontal="center"/>
      <protection locked="0"/>
    </xf>
    <xf numFmtId="167" fontId="1" fillId="0" borderId="106" xfId="0" applyNumberFormat="1" applyFont="1" applyBorder="1"/>
    <xf numFmtId="0" fontId="1" fillId="0" borderId="106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4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9" fontId="1" fillId="0" borderId="104" xfId="0" applyNumberFormat="1" applyFont="1" applyBorder="1" applyAlignment="1">
      <alignment horizontal="left"/>
    </xf>
    <xf numFmtId="0" fontId="1" fillId="0" borderId="104" xfId="0" applyFont="1" applyBorder="1" applyAlignment="1">
      <alignment horizontal="right"/>
    </xf>
    <xf numFmtId="49" fontId="1" fillId="0" borderId="106" xfId="0" applyNumberFormat="1" applyFont="1" applyBorder="1" applyAlignment="1">
      <alignment horizontal="left"/>
    </xf>
    <xf numFmtId="0" fontId="1" fillId="0" borderId="106" xfId="0" applyFont="1" applyBorder="1" applyAlignment="1">
      <alignment horizontal="right"/>
    </xf>
    <xf numFmtId="4" fontId="1" fillId="0" borderId="71" xfId="49" applyNumberFormat="1" applyFont="1" applyBorder="1" applyAlignment="1">
      <alignment horizontal="right" vertical="center"/>
    </xf>
    <xf numFmtId="4" fontId="1" fillId="0" borderId="72" xfId="49" applyNumberFormat="1" applyFont="1" applyBorder="1" applyAlignment="1">
      <alignment horizontal="right" vertical="center"/>
    </xf>
    <xf numFmtId="4" fontId="1" fillId="0" borderId="48" xfId="49" applyNumberFormat="1" applyFont="1" applyBorder="1" applyAlignment="1">
      <alignment horizontal="right" vertical="center"/>
    </xf>
    <xf numFmtId="4" fontId="1" fillId="0" borderId="84" xfId="49" applyNumberFormat="1" applyFont="1" applyBorder="1" applyAlignment="1">
      <alignment horizontal="right" vertical="center"/>
    </xf>
    <xf numFmtId="4" fontId="1" fillId="0" borderId="76" xfId="49" applyNumberFormat="1" applyFont="1" applyBorder="1" applyAlignment="1">
      <alignment horizontal="right" vertical="center"/>
    </xf>
    <xf numFmtId="4" fontId="1" fillId="0" borderId="50" xfId="49" applyNumberFormat="1" applyFont="1" applyBorder="1" applyAlignment="1">
      <alignment horizontal="right" vertical="center"/>
    </xf>
    <xf numFmtId="4" fontId="1" fillId="0" borderId="77" xfId="49" applyNumberFormat="1" applyFont="1" applyBorder="1" applyAlignment="1">
      <alignment horizontal="right" vertical="center"/>
    </xf>
    <xf numFmtId="4" fontId="1" fillId="0" borderId="78" xfId="49" applyNumberFormat="1" applyFont="1" applyBorder="1" applyAlignment="1">
      <alignment horizontal="right" vertical="center"/>
    </xf>
    <xf numFmtId="4" fontId="1" fillId="0" borderId="83" xfId="49" applyNumberFormat="1" applyFont="1" applyBorder="1" applyAlignment="1">
      <alignment horizontal="right" vertical="center"/>
    </xf>
    <xf numFmtId="49" fontId="3" fillId="0" borderId="0" xfId="0" applyNumberFormat="1" applyFont="1" applyAlignment="1">
      <alignment horizontal="left" vertical="top" wrapText="1"/>
    </xf>
    <xf numFmtId="49" fontId="6" fillId="0" borderId="0" xfId="0" applyNumberFormat="1" applyFont="1" applyAlignment="1">
      <alignment horizontal="left" vertical="top" wrapText="1"/>
    </xf>
    <xf numFmtId="167" fontId="6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4" fontId="6" fillId="0" borderId="0" xfId="0" applyNumberFormat="1" applyFont="1" applyAlignment="1">
      <alignment vertical="top"/>
    </xf>
    <xf numFmtId="172" fontId="6" fillId="0" borderId="0" xfId="0" applyNumberFormat="1" applyFont="1" applyAlignment="1">
      <alignment vertical="top"/>
    </xf>
    <xf numFmtId="0" fontId="6" fillId="0" borderId="0" xfId="0" applyFont="1" applyAlignment="1">
      <alignment horizontal="center" vertical="top"/>
    </xf>
    <xf numFmtId="175" fontId="6" fillId="0" borderId="0" xfId="0" applyNumberFormat="1" applyFont="1" applyAlignment="1">
      <alignment vertical="top"/>
    </xf>
    <xf numFmtId="49" fontId="4" fillId="0" borderId="0" xfId="1" applyNumberFormat="1" applyFont="1"/>
    <xf numFmtId="49" fontId="3" fillId="0" borderId="0" xfId="0" applyNumberFormat="1" applyFont="1" applyAlignment="1">
      <alignment horizontal="right" vertical="top" wrapText="1"/>
    </xf>
  </cellXfs>
  <cellStyles count="80">
    <cellStyle name="1 000 Sk" xfId="60" xr:uid="{00000000-0005-0000-0000-000000000000}"/>
    <cellStyle name="1 000,-  Sk" xfId="22" xr:uid="{00000000-0005-0000-0000-000001000000}"/>
    <cellStyle name="1 000,- Kč" xfId="47" xr:uid="{00000000-0005-0000-0000-000002000000}"/>
    <cellStyle name="1 000,- Sk" xfId="58" xr:uid="{00000000-0005-0000-0000-000003000000}"/>
    <cellStyle name="1000 Sk_fakturuj99" xfId="31" xr:uid="{00000000-0005-0000-0000-000004000000}"/>
    <cellStyle name="20 % – Zvýraznění1" xfId="53" xr:uid="{00000000-0005-0000-0000-000005000000}"/>
    <cellStyle name="20 % – Zvýraznění2" xfId="57" xr:uid="{00000000-0005-0000-0000-000006000000}"/>
    <cellStyle name="20 % – Zvýraznění3" xfId="29" xr:uid="{00000000-0005-0000-0000-000007000000}"/>
    <cellStyle name="20 % – Zvýraznění4" xfId="61" xr:uid="{00000000-0005-0000-0000-000008000000}"/>
    <cellStyle name="20 % – Zvýraznění5" xfId="62" xr:uid="{00000000-0005-0000-0000-000009000000}"/>
    <cellStyle name="20 % – Zvýraznění6" xfId="63" xr:uid="{00000000-0005-0000-0000-00000A000000}"/>
    <cellStyle name="20 % - zvýraznenie1" xfId="27" builtinId="30" customBuiltin="1"/>
    <cellStyle name="20 % - zvýraznenie2" xfId="41" builtinId="34" customBuiltin="1"/>
    <cellStyle name="20 % - zvýraznenie3" xfId="45" builtinId="38" customBuiltin="1"/>
    <cellStyle name="20 % - zvýraznenie4" xfId="48" builtinId="42" customBuiltin="1"/>
    <cellStyle name="20 % - zvýraznenie5" xfId="38" builtinId="46" customBuiltin="1"/>
    <cellStyle name="20 % - zvýraznenie6" xfId="42" builtinId="50" customBuiltin="1"/>
    <cellStyle name="40 % – Zvýraznění1" xfId="33" xr:uid="{00000000-0005-0000-0000-000011000000}"/>
    <cellStyle name="40 % – Zvýraznění2" xfId="64" xr:uid="{00000000-0005-0000-0000-000012000000}"/>
    <cellStyle name="40 % – Zvýraznění3" xfId="65" xr:uid="{00000000-0005-0000-0000-000013000000}"/>
    <cellStyle name="40 % – Zvýraznění4" xfId="66" xr:uid="{00000000-0005-0000-0000-000014000000}"/>
    <cellStyle name="40 % – Zvýraznění5" xfId="36" xr:uid="{00000000-0005-0000-0000-000015000000}"/>
    <cellStyle name="40 % – Zvýraznění6" xfId="67" xr:uid="{00000000-0005-0000-0000-000016000000}"/>
    <cellStyle name="40 % - zvýraznenie1" xfId="2" builtinId="31" customBuiltin="1"/>
    <cellStyle name="40 % - zvýraznenie2" xfId="16" builtinId="35" customBuiltin="1"/>
    <cellStyle name="40 % - zvýraznenie3" xfId="14" builtinId="39" customBuiltin="1"/>
    <cellStyle name="40 % - zvýraznenie4" xfId="50" builtinId="43" customBuiltin="1"/>
    <cellStyle name="40 % - zvýraznenie5" xfId="52" builtinId="47" customBuiltin="1"/>
    <cellStyle name="40 % - zvýraznenie6" xfId="56" builtinId="51" customBuiltin="1"/>
    <cellStyle name="60 % – Zvýraznění1" xfId="68" xr:uid="{00000000-0005-0000-0000-00001D000000}"/>
    <cellStyle name="60 % – Zvýraznění2" xfId="69" xr:uid="{00000000-0005-0000-0000-00001E000000}"/>
    <cellStyle name="60 % – Zvýraznění3" xfId="70" xr:uid="{00000000-0005-0000-0000-00001F000000}"/>
    <cellStyle name="60 % – Zvýraznění4" xfId="71" xr:uid="{00000000-0005-0000-0000-000020000000}"/>
    <cellStyle name="60 % – Zvýraznění5" xfId="72" xr:uid="{00000000-0005-0000-0000-000021000000}"/>
    <cellStyle name="60 % – Zvýraznění6" xfId="73" xr:uid="{00000000-0005-0000-0000-000022000000}"/>
    <cellStyle name="60 % - zvýraznenie1" xfId="39" builtinId="32" customBuiltin="1"/>
    <cellStyle name="60 % - zvýraznenie2" xfId="43" builtinId="36" customBuiltin="1"/>
    <cellStyle name="60 % - zvýraznenie3" xfId="24" builtinId="40" customBuiltin="1"/>
    <cellStyle name="60 % - zvýraznenie4" xfId="12" builtinId="44" customBuiltin="1"/>
    <cellStyle name="60 % - zvýraznenie5" xfId="54" builtinId="48" customBuiltin="1"/>
    <cellStyle name="60 % - zvýraznenie6" xfId="59" builtinId="52" customBuiltin="1"/>
    <cellStyle name="Celkem" xfId="74" xr:uid="{00000000-0005-0000-0000-000029000000}"/>
    <cellStyle name="Čiarka" xfId="3" builtinId="3" customBuiltin="1"/>
    <cellStyle name="Čiarka [0]" xfId="4" builtinId="6" customBuiltin="1"/>
    <cellStyle name="data" xfId="75" xr:uid="{00000000-0005-0000-0000-00002C000000}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76" xr:uid="{00000000-0005-0000-0000-000036000000}"/>
    <cellStyle name="Názov" xfId="17" builtinId="15" customBuiltin="1"/>
    <cellStyle name="Neutrálna" xfId="35" builtinId="28" customBuiltin="1"/>
    <cellStyle name="Normálna" xfId="0" builtinId="0" customBuiltin="1"/>
    <cellStyle name="normálne_KLs" xfId="1" xr:uid="{00000000-0005-0000-0000-000039000000}"/>
    <cellStyle name="normálne_KLv" xfId="49" xr:uid="{00000000-0005-0000-0000-00003A000000}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30" builtinId="24" customBuiltin="1"/>
    <cellStyle name="Spolu" xfId="32" builtinId="25" customBuiltin="1"/>
    <cellStyle name="TEXT" xfId="77" xr:uid="{00000000-0005-0000-0000-000040000000}"/>
    <cellStyle name="Text upozornění" xfId="78" xr:uid="{00000000-0005-0000-0000-000041000000}"/>
    <cellStyle name="Text upozornenia" xfId="15" builtinId="11" customBuiltin="1"/>
    <cellStyle name="TEXT1" xfId="79" xr:uid="{00000000-0005-0000-0000-000043000000}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4" builtinId="27" customBuiltin="1"/>
    <cellStyle name="Zvýraznenie1" xfId="37" builtinId="29" customBuiltin="1"/>
    <cellStyle name="Zvýraznenie2" xfId="40" builtinId="33" customBuiltin="1"/>
    <cellStyle name="Zvýraznenie3" xfId="44" builtinId="37" customBuiltin="1"/>
    <cellStyle name="Zvýraznenie4" xfId="46" builtinId="41" customBuiltin="1"/>
    <cellStyle name="Zvýraznenie5" xfId="51" builtinId="45" customBuiltin="1"/>
    <cellStyle name="Zvýraznenie6" xfId="55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534035</xdr:colOff>
      <xdr:row>32</xdr:row>
      <xdr:rowOff>9525</xdr:rowOff>
    </xdr:from>
    <xdr:to>
      <xdr:col>5</xdr:col>
      <xdr:colOff>534035</xdr:colOff>
      <xdr:row>40</xdr:row>
      <xdr:rowOff>228600</xdr:rowOff>
    </xdr:to>
    <xdr:sp macro="" textlink="" fLocksText="0">
      <xdr:nvSpPr>
        <xdr:cNvPr id="2" name="Lin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>
          <a:extLst>
            <a:ext uri="smNativeData">
              <pm:smNativeData xmlns="" xmlns:pm="smNativeData" val="SMDATA_11_QSbFXxMAAAAlAAAACgAAAI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B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BcAAAAUAAAAAAAAAAAAAAD/fwAA/38AAAAAAAAJAAAABAAAAAAAAAAMAAAAEAAAAAAAAAAAAAAAAAAAAAAAAAAeAAAAaAAAAAAAAAAAAAAAAAAAAAAAAAAAAAAAECcAABAnAAAAAAAAAAAAAAAAAAAAAAAAAAAAAAAAAAAAAAAAAAAAABQAAAAAAAAAwMD/AAAAAABkAAAAMgAAAAAAAABkAAAAAAAAAH9/fwAKAAAAIQAAADAAAAAsAAAAIAAAAAUAAAArACoCKAAAAAUAAAAABCoCURQAAOEtAAAAAAAAmQwAAAAAAAA="/>
            </a:ext>
          </a:extLst>
        </xdr:cNvSpPr>
      </xdr:nvSpPr>
      <xdr:spPr>
        <a:xfrm>
          <a:off x="3302635" y="7458075"/>
          <a:ext cx="0" cy="2047875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headEnd type="none" w="med" len="med"/>
          <a:tailEnd type="none" w="med" len="med"/>
        </a:ln>
        <a:effectLst/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04"/>
  <sheetViews>
    <sheetView showGridLines="0" tabSelected="1" zoomScale="110" zoomScaleNormal="110" workbookViewId="0">
      <pane xSplit="4" ySplit="10" topLeftCell="E92" activePane="bottomRight" state="frozen"/>
      <selection pane="topRight"/>
      <selection pane="bottomLeft"/>
      <selection pane="bottomRight" activeCell="AI68" sqref="AI68"/>
    </sheetView>
  </sheetViews>
  <sheetFormatPr defaultRowHeight="12.75"/>
  <cols>
    <col min="1" max="1" width="6.7109375" style="108" customWidth="1"/>
    <col min="2" max="2" width="3.7109375" style="109" customWidth="1"/>
    <col min="3" max="3" width="13" style="110" customWidth="1"/>
    <col min="4" max="4" width="35.7109375" style="111" customWidth="1"/>
    <col min="5" max="5" width="10.7109375" style="112" customWidth="1"/>
    <col min="6" max="6" width="5.28515625" style="113" customWidth="1"/>
    <col min="7" max="7" width="8.7109375" style="114" customWidth="1"/>
    <col min="8" max="9" width="9.7109375" style="114" hidden="1" customWidth="1"/>
    <col min="10" max="10" width="9.7109375" style="114" customWidth="1"/>
    <col min="11" max="11" width="7.42578125" style="115" hidden="1" customWidth="1"/>
    <col min="12" max="12" width="8.28515625" style="115" hidden="1" customWidth="1"/>
    <col min="13" max="13" width="9.140625" style="112" hidden="1"/>
    <col min="14" max="14" width="7" style="112" hidden="1" customWidth="1"/>
    <col min="15" max="15" width="3.5703125" style="113" customWidth="1"/>
    <col min="16" max="16" width="12.7109375" style="113" hidden="1" customWidth="1"/>
    <col min="17" max="19" width="13.28515625" style="112" hidden="1" customWidth="1"/>
    <col min="20" max="20" width="10.5703125" style="116" hidden="1" customWidth="1"/>
    <col min="21" max="21" width="10.28515625" style="116" hidden="1" customWidth="1"/>
    <col min="22" max="22" width="5.7109375" style="116" hidden="1" customWidth="1"/>
    <col min="23" max="23" width="9.140625" style="117" hidden="1"/>
    <col min="24" max="25" width="5.7109375" style="113" hidden="1" customWidth="1"/>
    <col min="26" max="26" width="7.5703125" style="113" hidden="1" customWidth="1"/>
    <col min="27" max="27" width="24.85546875" style="113" hidden="1" customWidth="1"/>
    <col min="28" max="28" width="4.28515625" style="113" hidden="1" customWidth="1"/>
    <col min="29" max="29" width="8.28515625" style="113" hidden="1" customWidth="1"/>
    <col min="30" max="30" width="8.7109375" style="113" hidden="1" customWidth="1"/>
    <col min="31" max="34" width="9.140625" style="113" hidden="1"/>
    <col min="35" max="35" width="9.140625" style="86"/>
    <col min="36" max="37" width="0" style="86" hidden="1" customWidth="1"/>
    <col min="38" max="16384" width="9.140625" style="86"/>
  </cols>
  <sheetData>
    <row r="1" spans="1:37" ht="24">
      <c r="A1" s="90" t="s">
        <v>118</v>
      </c>
      <c r="B1" s="86"/>
      <c r="C1" s="86"/>
      <c r="D1" s="86"/>
      <c r="E1" s="90" t="s">
        <v>119</v>
      </c>
      <c r="F1" s="86"/>
      <c r="G1" s="87"/>
      <c r="H1" s="86"/>
      <c r="I1" s="86"/>
      <c r="J1" s="87"/>
      <c r="K1" s="88"/>
      <c r="L1" s="86"/>
      <c r="M1" s="86"/>
      <c r="N1" s="86"/>
      <c r="O1" s="86"/>
      <c r="P1" s="86"/>
      <c r="Q1" s="89"/>
      <c r="R1" s="89"/>
      <c r="S1" s="89"/>
      <c r="T1" s="86"/>
      <c r="U1" s="86"/>
      <c r="V1" s="86"/>
      <c r="W1" s="86"/>
      <c r="X1" s="86"/>
      <c r="Y1" s="86"/>
      <c r="Z1" s="83" t="s">
        <v>6</v>
      </c>
      <c r="AA1" s="165" t="s">
        <v>7</v>
      </c>
      <c r="AB1" s="83" t="s">
        <v>8</v>
      </c>
      <c r="AC1" s="83" t="s">
        <v>9</v>
      </c>
      <c r="AD1" s="83" t="s">
        <v>10</v>
      </c>
      <c r="AE1" s="138" t="s">
        <v>11</v>
      </c>
      <c r="AF1" s="139" t="s">
        <v>12</v>
      </c>
      <c r="AG1" s="86"/>
      <c r="AH1" s="86"/>
    </row>
    <row r="2" spans="1:37">
      <c r="A2" s="90" t="s">
        <v>120</v>
      </c>
      <c r="B2" s="86"/>
      <c r="C2" s="86"/>
      <c r="D2" s="86"/>
      <c r="E2" s="90" t="s">
        <v>121</v>
      </c>
      <c r="F2" s="86"/>
      <c r="G2" s="87"/>
      <c r="H2" s="118"/>
      <c r="I2" s="86"/>
      <c r="J2" s="87"/>
      <c r="K2" s="88"/>
      <c r="L2" s="86"/>
      <c r="M2" s="86"/>
      <c r="N2" s="86"/>
      <c r="O2" s="86"/>
      <c r="P2" s="86"/>
      <c r="Q2" s="89"/>
      <c r="R2" s="89"/>
      <c r="S2" s="89"/>
      <c r="T2" s="86"/>
      <c r="U2" s="86"/>
      <c r="V2" s="86"/>
      <c r="W2" s="86"/>
      <c r="X2" s="86"/>
      <c r="Y2" s="86"/>
      <c r="Z2" s="83" t="s">
        <v>13</v>
      </c>
      <c r="AA2" s="84" t="s">
        <v>14</v>
      </c>
      <c r="AB2" s="84" t="s">
        <v>15</v>
      </c>
      <c r="AC2" s="84"/>
      <c r="AD2" s="85"/>
      <c r="AE2" s="138">
        <v>1</v>
      </c>
      <c r="AF2" s="140">
        <v>123.5</v>
      </c>
      <c r="AG2" s="86"/>
      <c r="AH2" s="86"/>
    </row>
    <row r="3" spans="1:37">
      <c r="A3" s="90" t="s">
        <v>16</v>
      </c>
      <c r="B3" s="86"/>
      <c r="C3" s="86"/>
      <c r="D3" s="86"/>
      <c r="E3" s="90" t="s">
        <v>122</v>
      </c>
      <c r="F3" s="86"/>
      <c r="G3" s="87"/>
      <c r="H3" s="86"/>
      <c r="I3" s="86"/>
      <c r="J3" s="87"/>
      <c r="K3" s="88"/>
      <c r="L3" s="86"/>
      <c r="M3" s="86"/>
      <c r="N3" s="86"/>
      <c r="O3" s="86"/>
      <c r="P3" s="86"/>
      <c r="Q3" s="89"/>
      <c r="R3" s="89"/>
      <c r="S3" s="89"/>
      <c r="T3" s="86"/>
      <c r="U3" s="86"/>
      <c r="V3" s="86"/>
      <c r="W3" s="86"/>
      <c r="X3" s="86"/>
      <c r="Y3" s="86"/>
      <c r="Z3" s="83" t="s">
        <v>17</v>
      </c>
      <c r="AA3" s="84" t="s">
        <v>18</v>
      </c>
      <c r="AB3" s="84" t="s">
        <v>15</v>
      </c>
      <c r="AC3" s="84" t="s">
        <v>19</v>
      </c>
      <c r="AD3" s="85" t="s">
        <v>20</v>
      </c>
      <c r="AE3" s="138">
        <v>2</v>
      </c>
      <c r="AF3" s="141">
        <v>123.46</v>
      </c>
      <c r="AG3" s="86"/>
      <c r="AH3" s="86"/>
    </row>
    <row r="4" spans="1:37">
      <c r="A4" s="86"/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9"/>
      <c r="R4" s="89"/>
      <c r="S4" s="89"/>
      <c r="T4" s="86"/>
      <c r="U4" s="86"/>
      <c r="V4" s="86"/>
      <c r="W4" s="86"/>
      <c r="X4" s="86"/>
      <c r="Y4" s="86"/>
      <c r="Z4" s="83" t="s">
        <v>21</v>
      </c>
      <c r="AA4" s="84" t="s">
        <v>22</v>
      </c>
      <c r="AB4" s="84" t="s">
        <v>15</v>
      </c>
      <c r="AC4" s="84"/>
      <c r="AD4" s="85"/>
      <c r="AE4" s="138">
        <v>3</v>
      </c>
      <c r="AF4" s="142">
        <v>123.45699999999999</v>
      </c>
      <c r="AG4" s="86"/>
      <c r="AH4" s="86"/>
    </row>
    <row r="5" spans="1:37">
      <c r="A5" s="90" t="s">
        <v>123</v>
      </c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9"/>
      <c r="R5" s="89"/>
      <c r="S5" s="89"/>
      <c r="T5" s="86"/>
      <c r="U5" s="86"/>
      <c r="V5" s="86"/>
      <c r="W5" s="86"/>
      <c r="X5" s="86"/>
      <c r="Y5" s="86"/>
      <c r="Z5" s="83" t="s">
        <v>23</v>
      </c>
      <c r="AA5" s="84" t="s">
        <v>18</v>
      </c>
      <c r="AB5" s="84" t="s">
        <v>15</v>
      </c>
      <c r="AC5" s="84" t="s">
        <v>19</v>
      </c>
      <c r="AD5" s="85" t="s">
        <v>20</v>
      </c>
      <c r="AE5" s="138">
        <v>4</v>
      </c>
      <c r="AF5" s="143">
        <v>123.4567</v>
      </c>
      <c r="AG5" s="86"/>
      <c r="AH5" s="86"/>
    </row>
    <row r="6" spans="1:37">
      <c r="A6" s="90" t="s">
        <v>124</v>
      </c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9"/>
      <c r="R6" s="89"/>
      <c r="S6" s="89"/>
      <c r="T6" s="86"/>
      <c r="U6" s="86"/>
      <c r="V6" s="86"/>
      <c r="W6" s="86"/>
      <c r="X6" s="86"/>
      <c r="Y6" s="86"/>
      <c r="Z6" s="86"/>
      <c r="AA6" s="86"/>
      <c r="AB6" s="86"/>
      <c r="AC6" s="86"/>
      <c r="AD6" s="86"/>
      <c r="AE6" s="138" t="s">
        <v>24</v>
      </c>
      <c r="AF6" s="141">
        <v>123.46</v>
      </c>
      <c r="AG6" s="86"/>
      <c r="AH6" s="86"/>
    </row>
    <row r="7" spans="1:37">
      <c r="A7" s="90"/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9"/>
      <c r="R7" s="89"/>
      <c r="S7" s="89"/>
      <c r="T7" s="86"/>
      <c r="U7" s="86"/>
      <c r="V7" s="86"/>
      <c r="W7" s="86"/>
      <c r="X7" s="86"/>
      <c r="Y7" s="86"/>
      <c r="Z7" s="86"/>
      <c r="AA7" s="86"/>
      <c r="AB7" s="86"/>
      <c r="AC7" s="86"/>
      <c r="AD7" s="86"/>
      <c r="AE7" s="86"/>
      <c r="AF7" s="86"/>
      <c r="AG7" s="86"/>
      <c r="AH7" s="86"/>
    </row>
    <row r="8" spans="1:37" ht="13.5">
      <c r="A8" s="86" t="s">
        <v>367</v>
      </c>
      <c r="B8" s="119"/>
      <c r="C8" s="120"/>
      <c r="D8" s="91" t="str">
        <f>CONCATENATE(AA2," ",AB2," ",AC2," ",AD2)</f>
        <v xml:space="preserve">Prehľad rozpočtových nákladov v EUR  </v>
      </c>
      <c r="E8" s="89"/>
      <c r="F8" s="86"/>
      <c r="G8" s="87"/>
      <c r="H8" s="87"/>
      <c r="I8" s="87"/>
      <c r="J8" s="87"/>
      <c r="K8" s="88"/>
      <c r="L8" s="88"/>
      <c r="M8" s="89"/>
      <c r="N8" s="89"/>
      <c r="O8" s="86"/>
      <c r="P8" s="86"/>
      <c r="Q8" s="89"/>
      <c r="R8" s="89"/>
      <c r="S8" s="89"/>
      <c r="T8" s="86"/>
      <c r="U8" s="86"/>
      <c r="V8" s="86"/>
      <c r="W8" s="86"/>
      <c r="X8" s="86"/>
      <c r="Y8" s="86"/>
      <c r="Z8" s="86"/>
      <c r="AA8" s="86"/>
      <c r="AB8" s="86"/>
      <c r="AC8" s="86"/>
      <c r="AD8" s="86"/>
      <c r="AE8" s="86"/>
      <c r="AF8" s="86"/>
      <c r="AG8" s="86"/>
      <c r="AH8" s="86"/>
    </row>
    <row r="9" spans="1:37">
      <c r="A9" s="92" t="s">
        <v>25</v>
      </c>
      <c r="B9" s="92" t="s">
        <v>26</v>
      </c>
      <c r="C9" s="92" t="s">
        <v>27</v>
      </c>
      <c r="D9" s="92" t="s">
        <v>28</v>
      </c>
      <c r="E9" s="92" t="s">
        <v>29</v>
      </c>
      <c r="F9" s="92" t="s">
        <v>30</v>
      </c>
      <c r="G9" s="92" t="s">
        <v>31</v>
      </c>
      <c r="H9" s="92" t="s">
        <v>32</v>
      </c>
      <c r="I9" s="92" t="s">
        <v>33</v>
      </c>
      <c r="J9" s="92" t="s">
        <v>34</v>
      </c>
      <c r="K9" s="122" t="s">
        <v>35</v>
      </c>
      <c r="L9" s="123"/>
      <c r="M9" s="124" t="s">
        <v>36</v>
      </c>
      <c r="N9" s="123"/>
      <c r="O9" s="92" t="s">
        <v>4</v>
      </c>
      <c r="P9" s="125" t="s">
        <v>37</v>
      </c>
      <c r="Q9" s="128" t="s">
        <v>29</v>
      </c>
      <c r="R9" s="128" t="s">
        <v>29</v>
      </c>
      <c r="S9" s="125" t="s">
        <v>29</v>
      </c>
      <c r="T9" s="129" t="s">
        <v>38</v>
      </c>
      <c r="U9" s="130" t="s">
        <v>39</v>
      </c>
      <c r="V9" s="131" t="s">
        <v>40</v>
      </c>
      <c r="W9" s="92" t="s">
        <v>41</v>
      </c>
      <c r="X9" s="92" t="s">
        <v>42</v>
      </c>
      <c r="Y9" s="92" t="s">
        <v>43</v>
      </c>
      <c r="Z9" s="144" t="s">
        <v>44</v>
      </c>
      <c r="AA9" s="144" t="s">
        <v>45</v>
      </c>
      <c r="AB9" s="92" t="s">
        <v>40</v>
      </c>
      <c r="AC9" s="92" t="s">
        <v>46</v>
      </c>
      <c r="AD9" s="92" t="s">
        <v>47</v>
      </c>
      <c r="AE9" s="145" t="s">
        <v>48</v>
      </c>
      <c r="AF9" s="145" t="s">
        <v>49</v>
      </c>
      <c r="AG9" s="145" t="s">
        <v>29</v>
      </c>
      <c r="AH9" s="145" t="s">
        <v>50</v>
      </c>
      <c r="AJ9" s="86" t="s">
        <v>147</v>
      </c>
      <c r="AK9" s="86" t="s">
        <v>149</v>
      </c>
    </row>
    <row r="10" spans="1:37">
      <c r="A10" s="94" t="s">
        <v>51</v>
      </c>
      <c r="B10" s="94" t="s">
        <v>52</v>
      </c>
      <c r="C10" s="121"/>
      <c r="D10" s="94" t="s">
        <v>53</v>
      </c>
      <c r="E10" s="94" t="s">
        <v>54</v>
      </c>
      <c r="F10" s="94" t="s">
        <v>55</v>
      </c>
      <c r="G10" s="94" t="s">
        <v>56</v>
      </c>
      <c r="H10" s="94" t="s">
        <v>57</v>
      </c>
      <c r="I10" s="94" t="s">
        <v>58</v>
      </c>
      <c r="J10" s="94"/>
      <c r="K10" s="94" t="s">
        <v>31</v>
      </c>
      <c r="L10" s="94" t="s">
        <v>34</v>
      </c>
      <c r="M10" s="126" t="s">
        <v>31</v>
      </c>
      <c r="N10" s="94" t="s">
        <v>34</v>
      </c>
      <c r="O10" s="94" t="s">
        <v>59</v>
      </c>
      <c r="P10" s="127"/>
      <c r="Q10" s="132" t="s">
        <v>60</v>
      </c>
      <c r="R10" s="132" t="s">
        <v>61</v>
      </c>
      <c r="S10" s="127" t="s">
        <v>62</v>
      </c>
      <c r="T10" s="133" t="s">
        <v>63</v>
      </c>
      <c r="U10" s="134" t="s">
        <v>64</v>
      </c>
      <c r="V10" s="135" t="s">
        <v>65</v>
      </c>
      <c r="W10" s="136"/>
      <c r="X10" s="137"/>
      <c r="Y10" s="137"/>
      <c r="Z10" s="146" t="s">
        <v>66</v>
      </c>
      <c r="AA10" s="146" t="s">
        <v>51</v>
      </c>
      <c r="AB10" s="94" t="s">
        <v>67</v>
      </c>
      <c r="AC10" s="137"/>
      <c r="AD10" s="137"/>
      <c r="AE10" s="147"/>
      <c r="AF10" s="147"/>
      <c r="AG10" s="147"/>
      <c r="AH10" s="147"/>
      <c r="AJ10" s="86" t="s">
        <v>148</v>
      </c>
      <c r="AK10" s="86" t="s">
        <v>150</v>
      </c>
    </row>
    <row r="12" spans="1:37">
      <c r="D12" s="157" t="s">
        <v>151</v>
      </c>
    </row>
    <row r="13" spans="1:37">
      <c r="D13" s="157" t="s">
        <v>152</v>
      </c>
    </row>
    <row r="14" spans="1:37">
      <c r="A14" s="108">
        <v>1</v>
      </c>
      <c r="B14" s="109" t="s">
        <v>153</v>
      </c>
      <c r="C14" s="110" t="s">
        <v>154</v>
      </c>
      <c r="D14" s="111" t="s">
        <v>155</v>
      </c>
      <c r="E14" s="112">
        <v>23</v>
      </c>
      <c r="F14" s="113" t="s">
        <v>156</v>
      </c>
      <c r="G14" s="114">
        <v>0</v>
      </c>
      <c r="H14" s="114">
        <v>97.29</v>
      </c>
      <c r="J14" s="114">
        <v>0</v>
      </c>
      <c r="M14" s="112">
        <v>0.23</v>
      </c>
      <c r="N14" s="112">
        <v>5.29</v>
      </c>
      <c r="O14" s="113">
        <v>20</v>
      </c>
      <c r="P14" s="113" t="s">
        <v>157</v>
      </c>
      <c r="V14" s="116" t="s">
        <v>109</v>
      </c>
      <c r="W14" s="117">
        <v>8.1649999999999991</v>
      </c>
      <c r="X14" s="110" t="s">
        <v>158</v>
      </c>
      <c r="Y14" s="110" t="s">
        <v>154</v>
      </c>
      <c r="Z14" s="113" t="s">
        <v>159</v>
      </c>
      <c r="AB14" s="113">
        <v>7</v>
      </c>
      <c r="AJ14" s="86" t="s">
        <v>160</v>
      </c>
      <c r="AK14" s="86" t="s">
        <v>161</v>
      </c>
    </row>
    <row r="15" spans="1:37" ht="25.5">
      <c r="A15" s="108">
        <v>2</v>
      </c>
      <c r="B15" s="109" t="s">
        <v>153</v>
      </c>
      <c r="C15" s="110" t="s">
        <v>162</v>
      </c>
      <c r="D15" s="111" t="s">
        <v>163</v>
      </c>
      <c r="E15" s="112">
        <v>23</v>
      </c>
      <c r="F15" s="113" t="s">
        <v>156</v>
      </c>
      <c r="G15" s="114">
        <v>0</v>
      </c>
      <c r="H15" s="114">
        <v>389.85</v>
      </c>
      <c r="J15" s="114">
        <v>0</v>
      </c>
      <c r="M15" s="112">
        <v>0.4</v>
      </c>
      <c r="N15" s="112">
        <v>9.1999999999999993</v>
      </c>
      <c r="O15" s="113">
        <v>20</v>
      </c>
      <c r="P15" s="113" t="s">
        <v>157</v>
      </c>
      <c r="V15" s="116" t="s">
        <v>109</v>
      </c>
      <c r="W15" s="117">
        <v>24.219000000000001</v>
      </c>
      <c r="X15" s="110" t="s">
        <v>164</v>
      </c>
      <c r="Y15" s="110" t="s">
        <v>162</v>
      </c>
      <c r="Z15" s="113" t="s">
        <v>159</v>
      </c>
      <c r="AB15" s="113">
        <v>7</v>
      </c>
      <c r="AJ15" s="86" t="s">
        <v>160</v>
      </c>
      <c r="AK15" s="86" t="s">
        <v>161</v>
      </c>
    </row>
    <row r="16" spans="1:37" ht="25.5">
      <c r="A16" s="108">
        <v>3</v>
      </c>
      <c r="B16" s="109" t="s">
        <v>153</v>
      </c>
      <c r="C16" s="110" t="s">
        <v>165</v>
      </c>
      <c r="D16" s="111" t="s">
        <v>166</v>
      </c>
      <c r="E16" s="112">
        <v>23</v>
      </c>
      <c r="F16" s="113" t="s">
        <v>156</v>
      </c>
      <c r="G16" s="114">
        <v>0</v>
      </c>
      <c r="H16" s="114">
        <v>461.84</v>
      </c>
      <c r="J16" s="114">
        <v>0</v>
      </c>
      <c r="M16" s="112">
        <v>0.56000000000000005</v>
      </c>
      <c r="N16" s="112">
        <v>12.88</v>
      </c>
      <c r="O16" s="113">
        <v>20</v>
      </c>
      <c r="P16" s="113" t="s">
        <v>157</v>
      </c>
      <c r="V16" s="116" t="s">
        <v>109</v>
      </c>
      <c r="W16" s="117">
        <v>28.704000000000001</v>
      </c>
      <c r="X16" s="110" t="s">
        <v>167</v>
      </c>
      <c r="Y16" s="110" t="s">
        <v>165</v>
      </c>
      <c r="Z16" s="113" t="s">
        <v>159</v>
      </c>
      <c r="AB16" s="113">
        <v>7</v>
      </c>
      <c r="AJ16" s="86" t="s">
        <v>160</v>
      </c>
      <c r="AK16" s="86" t="s">
        <v>161</v>
      </c>
    </row>
    <row r="17" spans="1:37" ht="25.5">
      <c r="A17" s="108">
        <v>4</v>
      </c>
      <c r="B17" s="109" t="s">
        <v>153</v>
      </c>
      <c r="C17" s="110" t="s">
        <v>168</v>
      </c>
      <c r="D17" s="111" t="s">
        <v>169</v>
      </c>
      <c r="E17" s="112">
        <v>23</v>
      </c>
      <c r="F17" s="113" t="s">
        <v>156</v>
      </c>
      <c r="G17" s="114">
        <v>0</v>
      </c>
      <c r="H17" s="114">
        <v>231.15</v>
      </c>
      <c r="J17" s="114">
        <v>0</v>
      </c>
      <c r="M17" s="112">
        <v>0.316</v>
      </c>
      <c r="N17" s="112">
        <v>7.2679999999999998</v>
      </c>
      <c r="O17" s="113">
        <v>20</v>
      </c>
      <c r="P17" s="113" t="s">
        <v>157</v>
      </c>
      <c r="V17" s="116" t="s">
        <v>109</v>
      </c>
      <c r="W17" s="117">
        <v>14.375</v>
      </c>
      <c r="X17" s="110" t="s">
        <v>170</v>
      </c>
      <c r="Y17" s="110" t="s">
        <v>168</v>
      </c>
      <c r="Z17" s="113" t="s">
        <v>159</v>
      </c>
      <c r="AB17" s="113">
        <v>7</v>
      </c>
      <c r="AJ17" s="86" t="s">
        <v>160</v>
      </c>
      <c r="AK17" s="86" t="s">
        <v>161</v>
      </c>
    </row>
    <row r="18" spans="1:37">
      <c r="A18" s="108">
        <v>5</v>
      </c>
      <c r="B18" s="109" t="s">
        <v>171</v>
      </c>
      <c r="C18" s="110" t="s">
        <v>172</v>
      </c>
      <c r="D18" s="111" t="s">
        <v>173</v>
      </c>
      <c r="E18" s="112">
        <v>42</v>
      </c>
      <c r="F18" s="113" t="s">
        <v>174</v>
      </c>
      <c r="G18" s="114">
        <v>0</v>
      </c>
      <c r="H18" s="114">
        <v>89.88</v>
      </c>
      <c r="J18" s="114">
        <v>0</v>
      </c>
      <c r="M18" s="112">
        <v>0.14499999999999999</v>
      </c>
      <c r="N18" s="112">
        <v>6.09</v>
      </c>
      <c r="O18" s="113">
        <v>20</v>
      </c>
      <c r="P18" s="113" t="s">
        <v>157</v>
      </c>
      <c r="V18" s="116" t="s">
        <v>109</v>
      </c>
      <c r="W18" s="117">
        <v>5.5860000000000003</v>
      </c>
      <c r="X18" s="110" t="s">
        <v>175</v>
      </c>
      <c r="Y18" s="110" t="s">
        <v>172</v>
      </c>
      <c r="Z18" s="113" t="s">
        <v>159</v>
      </c>
      <c r="AB18" s="113">
        <v>7</v>
      </c>
      <c r="AJ18" s="86" t="s">
        <v>160</v>
      </c>
      <c r="AK18" s="86" t="s">
        <v>161</v>
      </c>
    </row>
    <row r="19" spans="1:37">
      <c r="D19" s="158" t="s">
        <v>176</v>
      </c>
      <c r="E19" s="159"/>
      <c r="F19" s="160"/>
      <c r="G19" s="161"/>
      <c r="H19" s="161"/>
      <c r="I19" s="161"/>
      <c r="J19" s="161"/>
      <c r="K19" s="162"/>
      <c r="L19" s="162"/>
      <c r="M19" s="159"/>
      <c r="N19" s="159"/>
      <c r="O19" s="160"/>
      <c r="P19" s="160"/>
      <c r="Q19" s="159"/>
      <c r="R19" s="159"/>
      <c r="S19" s="159"/>
      <c r="T19" s="163"/>
      <c r="U19" s="163"/>
      <c r="V19" s="163" t="s">
        <v>0</v>
      </c>
      <c r="W19" s="164"/>
      <c r="X19" s="160"/>
    </row>
    <row r="20" spans="1:37" ht="25.5">
      <c r="A20" s="108">
        <v>6</v>
      </c>
      <c r="B20" s="109" t="s">
        <v>177</v>
      </c>
      <c r="C20" s="110" t="s">
        <v>178</v>
      </c>
      <c r="D20" s="111" t="s">
        <v>179</v>
      </c>
      <c r="E20" s="112">
        <v>0.90100000000000002</v>
      </c>
      <c r="F20" s="113" t="s">
        <v>180</v>
      </c>
      <c r="G20" s="114">
        <v>0</v>
      </c>
      <c r="H20" s="114">
        <v>4.38</v>
      </c>
      <c r="J20" s="114">
        <v>0</v>
      </c>
      <c r="O20" s="113">
        <v>20</v>
      </c>
      <c r="P20" s="113" t="s">
        <v>157</v>
      </c>
      <c r="V20" s="116" t="s">
        <v>109</v>
      </c>
      <c r="W20" s="117">
        <v>0.149566</v>
      </c>
      <c r="X20" s="110" t="s">
        <v>181</v>
      </c>
      <c r="Y20" s="110" t="s">
        <v>178</v>
      </c>
      <c r="Z20" s="113" t="s">
        <v>182</v>
      </c>
      <c r="AB20" s="113">
        <v>7</v>
      </c>
      <c r="AJ20" s="86" t="s">
        <v>160</v>
      </c>
      <c r="AK20" s="86" t="s">
        <v>161</v>
      </c>
    </row>
    <row r="21" spans="1:37">
      <c r="D21" s="158" t="s">
        <v>183</v>
      </c>
      <c r="E21" s="159"/>
      <c r="F21" s="160"/>
      <c r="G21" s="161"/>
      <c r="H21" s="161"/>
      <c r="I21" s="161"/>
      <c r="J21" s="161"/>
      <c r="K21" s="162"/>
      <c r="L21" s="162"/>
      <c r="M21" s="159"/>
      <c r="N21" s="159"/>
      <c r="O21" s="160"/>
      <c r="P21" s="160"/>
      <c r="Q21" s="159"/>
      <c r="R21" s="159"/>
      <c r="S21" s="159"/>
      <c r="T21" s="163"/>
      <c r="U21" s="163"/>
      <c r="V21" s="163" t="s">
        <v>0</v>
      </c>
      <c r="W21" s="164"/>
      <c r="X21" s="160"/>
    </row>
    <row r="22" spans="1:37">
      <c r="A22" s="108">
        <v>7</v>
      </c>
      <c r="B22" s="109" t="s">
        <v>177</v>
      </c>
      <c r="C22" s="110" t="s">
        <v>184</v>
      </c>
      <c r="D22" s="111" t="s">
        <v>185</v>
      </c>
      <c r="E22" s="112">
        <v>0.27</v>
      </c>
      <c r="F22" s="113" t="s">
        <v>180</v>
      </c>
      <c r="G22" s="114">
        <v>0</v>
      </c>
      <c r="H22" s="114">
        <v>0.22</v>
      </c>
      <c r="J22" s="114">
        <v>0</v>
      </c>
      <c r="O22" s="113">
        <v>20</v>
      </c>
      <c r="P22" s="113" t="s">
        <v>157</v>
      </c>
      <c r="V22" s="116" t="s">
        <v>109</v>
      </c>
      <c r="W22" s="117">
        <v>9.4500000000000001E-3</v>
      </c>
      <c r="X22" s="110" t="s">
        <v>186</v>
      </c>
      <c r="Y22" s="110" t="s">
        <v>184</v>
      </c>
      <c r="Z22" s="113" t="s">
        <v>182</v>
      </c>
      <c r="AB22" s="113">
        <v>7</v>
      </c>
      <c r="AJ22" s="86" t="s">
        <v>160</v>
      </c>
      <c r="AK22" s="86" t="s">
        <v>161</v>
      </c>
    </row>
    <row r="23" spans="1:37">
      <c r="D23" s="158" t="s">
        <v>187</v>
      </c>
      <c r="E23" s="159"/>
      <c r="F23" s="160"/>
      <c r="G23" s="161"/>
      <c r="H23" s="161"/>
      <c r="I23" s="161"/>
      <c r="J23" s="161"/>
      <c r="K23" s="162"/>
      <c r="L23" s="162"/>
      <c r="M23" s="159"/>
      <c r="N23" s="159"/>
      <c r="O23" s="160"/>
      <c r="P23" s="160"/>
      <c r="Q23" s="159"/>
      <c r="R23" s="159"/>
      <c r="S23" s="159"/>
      <c r="T23" s="163"/>
      <c r="U23" s="163"/>
      <c r="V23" s="163" t="s">
        <v>0</v>
      </c>
      <c r="W23" s="164"/>
      <c r="X23" s="160"/>
    </row>
    <row r="24" spans="1:37">
      <c r="A24" s="108">
        <v>8</v>
      </c>
      <c r="B24" s="109" t="s">
        <v>171</v>
      </c>
      <c r="C24" s="110" t="s">
        <v>188</v>
      </c>
      <c r="D24" s="111" t="s">
        <v>189</v>
      </c>
      <c r="E24" s="112">
        <v>47.075000000000003</v>
      </c>
      <c r="F24" s="113" t="s">
        <v>180</v>
      </c>
      <c r="G24" s="114">
        <v>0</v>
      </c>
      <c r="H24" s="114">
        <v>1240.9000000000001</v>
      </c>
      <c r="J24" s="114">
        <v>0</v>
      </c>
      <c r="O24" s="113">
        <v>20</v>
      </c>
      <c r="P24" s="113" t="s">
        <v>157</v>
      </c>
      <c r="V24" s="116" t="s">
        <v>109</v>
      </c>
      <c r="W24" s="117">
        <v>105.118475</v>
      </c>
      <c r="X24" s="110" t="s">
        <v>190</v>
      </c>
      <c r="Y24" s="110" t="s">
        <v>188</v>
      </c>
      <c r="Z24" s="113" t="s">
        <v>182</v>
      </c>
      <c r="AB24" s="113">
        <v>7</v>
      </c>
      <c r="AJ24" s="86" t="s">
        <v>160</v>
      </c>
      <c r="AK24" s="86" t="s">
        <v>161</v>
      </c>
    </row>
    <row r="25" spans="1:37">
      <c r="D25" s="158" t="s">
        <v>191</v>
      </c>
      <c r="E25" s="159"/>
      <c r="F25" s="160"/>
      <c r="G25" s="161"/>
      <c r="H25" s="161"/>
      <c r="I25" s="161"/>
      <c r="J25" s="161"/>
      <c r="K25" s="162"/>
      <c r="L25" s="162"/>
      <c r="M25" s="159"/>
      <c r="N25" s="159"/>
      <c r="O25" s="160"/>
      <c r="P25" s="160"/>
      <c r="Q25" s="159"/>
      <c r="R25" s="159"/>
      <c r="S25" s="159"/>
      <c r="T25" s="163"/>
      <c r="U25" s="163"/>
      <c r="V25" s="163" t="s">
        <v>0</v>
      </c>
      <c r="W25" s="164"/>
      <c r="X25" s="160"/>
    </row>
    <row r="26" spans="1:37">
      <c r="A26" s="108">
        <v>9</v>
      </c>
      <c r="B26" s="109" t="s">
        <v>171</v>
      </c>
      <c r="C26" s="110" t="s">
        <v>192</v>
      </c>
      <c r="D26" s="111" t="s">
        <v>193</v>
      </c>
      <c r="E26" s="112">
        <v>14.122999999999999</v>
      </c>
      <c r="F26" s="113" t="s">
        <v>180</v>
      </c>
      <c r="G26" s="114">
        <v>0</v>
      </c>
      <c r="H26" s="114">
        <v>22.74</v>
      </c>
      <c r="J26" s="114">
        <v>0</v>
      </c>
      <c r="O26" s="113">
        <v>20</v>
      </c>
      <c r="P26" s="113" t="s">
        <v>157</v>
      </c>
      <c r="V26" s="116" t="s">
        <v>109</v>
      </c>
      <c r="W26" s="117">
        <v>1.369931</v>
      </c>
      <c r="X26" s="110" t="s">
        <v>194</v>
      </c>
      <c r="Y26" s="110" t="s">
        <v>192</v>
      </c>
      <c r="Z26" s="113" t="s">
        <v>182</v>
      </c>
      <c r="AB26" s="113">
        <v>7</v>
      </c>
      <c r="AJ26" s="86" t="s">
        <v>160</v>
      </c>
      <c r="AK26" s="86" t="s">
        <v>161</v>
      </c>
    </row>
    <row r="27" spans="1:37">
      <c r="D27" s="158" t="s">
        <v>195</v>
      </c>
      <c r="E27" s="159"/>
      <c r="F27" s="160"/>
      <c r="G27" s="161"/>
      <c r="H27" s="161"/>
      <c r="I27" s="161"/>
      <c r="J27" s="161"/>
      <c r="K27" s="162"/>
      <c r="L27" s="162"/>
      <c r="M27" s="159"/>
      <c r="N27" s="159"/>
      <c r="O27" s="160"/>
      <c r="P27" s="160"/>
      <c r="Q27" s="159"/>
      <c r="R27" s="159"/>
      <c r="S27" s="159"/>
      <c r="T27" s="163"/>
      <c r="U27" s="163"/>
      <c r="V27" s="163" t="s">
        <v>0</v>
      </c>
      <c r="W27" s="164"/>
      <c r="X27" s="160"/>
    </row>
    <row r="28" spans="1:37">
      <c r="A28" s="108">
        <v>10</v>
      </c>
      <c r="B28" s="109" t="s">
        <v>171</v>
      </c>
      <c r="C28" s="110" t="s">
        <v>196</v>
      </c>
      <c r="D28" s="111" t="s">
        <v>197</v>
      </c>
      <c r="E28" s="112">
        <v>36.719000000000001</v>
      </c>
      <c r="F28" s="113" t="s">
        <v>156</v>
      </c>
      <c r="G28" s="114">
        <v>0</v>
      </c>
      <c r="H28" s="114">
        <v>117.13</v>
      </c>
      <c r="J28" s="114">
        <v>0</v>
      </c>
      <c r="K28" s="115">
        <v>2.5000000000000001E-4</v>
      </c>
      <c r="L28" s="115">
        <v>9.1797500000000004E-3</v>
      </c>
      <c r="O28" s="113">
        <v>20</v>
      </c>
      <c r="P28" s="113" t="s">
        <v>157</v>
      </c>
      <c r="V28" s="116" t="s">
        <v>109</v>
      </c>
      <c r="W28" s="117">
        <v>5.7281639999999996</v>
      </c>
      <c r="X28" s="110" t="s">
        <v>198</v>
      </c>
      <c r="Y28" s="110" t="s">
        <v>196</v>
      </c>
      <c r="Z28" s="113" t="s">
        <v>182</v>
      </c>
      <c r="AB28" s="113">
        <v>7</v>
      </c>
      <c r="AJ28" s="86" t="s">
        <v>160</v>
      </c>
      <c r="AK28" s="86" t="s">
        <v>161</v>
      </c>
    </row>
    <row r="29" spans="1:37" ht="25.5">
      <c r="D29" s="158" t="s">
        <v>199</v>
      </c>
      <c r="E29" s="159"/>
      <c r="F29" s="160"/>
      <c r="G29" s="161"/>
      <c r="H29" s="161"/>
      <c r="I29" s="161"/>
      <c r="J29" s="161"/>
      <c r="K29" s="162"/>
      <c r="L29" s="162"/>
      <c r="M29" s="159"/>
      <c r="N29" s="159"/>
      <c r="O29" s="160"/>
      <c r="P29" s="160"/>
      <c r="Q29" s="159"/>
      <c r="R29" s="159"/>
      <c r="S29" s="159"/>
      <c r="T29" s="163"/>
      <c r="U29" s="163"/>
      <c r="V29" s="163" t="s">
        <v>0</v>
      </c>
      <c r="W29" s="164"/>
      <c r="X29" s="160"/>
    </row>
    <row r="30" spans="1:37">
      <c r="A30" s="108">
        <v>11</v>
      </c>
      <c r="B30" s="109" t="s">
        <v>171</v>
      </c>
      <c r="C30" s="110" t="s">
        <v>200</v>
      </c>
      <c r="D30" s="111" t="s">
        <v>201</v>
      </c>
      <c r="E30" s="112">
        <v>36.719000000000001</v>
      </c>
      <c r="F30" s="113" t="s">
        <v>156</v>
      </c>
      <c r="G30" s="114">
        <v>0</v>
      </c>
      <c r="H30" s="114">
        <v>41.49</v>
      </c>
      <c r="J30" s="114">
        <v>0</v>
      </c>
      <c r="O30" s="113">
        <v>20</v>
      </c>
      <c r="P30" s="113" t="s">
        <v>157</v>
      </c>
      <c r="V30" s="116" t="s">
        <v>109</v>
      </c>
      <c r="W30" s="117">
        <v>3.488305</v>
      </c>
      <c r="X30" s="110" t="s">
        <v>202</v>
      </c>
      <c r="Y30" s="110" t="s">
        <v>200</v>
      </c>
      <c r="Z30" s="113" t="s">
        <v>182</v>
      </c>
      <c r="AB30" s="113">
        <v>7</v>
      </c>
      <c r="AJ30" s="86" t="s">
        <v>160</v>
      </c>
      <c r="AK30" s="86" t="s">
        <v>161</v>
      </c>
    </row>
    <row r="31" spans="1:37" ht="25.5">
      <c r="A31" s="108">
        <v>12</v>
      </c>
      <c r="B31" s="109" t="s">
        <v>177</v>
      </c>
      <c r="C31" s="110" t="s">
        <v>203</v>
      </c>
      <c r="D31" s="111" t="s">
        <v>204</v>
      </c>
      <c r="E31" s="112">
        <v>36.719000000000001</v>
      </c>
      <c r="F31" s="113" t="s">
        <v>156</v>
      </c>
      <c r="G31" s="114">
        <v>0</v>
      </c>
      <c r="H31" s="114">
        <v>147.97999999999999</v>
      </c>
      <c r="J31" s="114">
        <v>0</v>
      </c>
      <c r="K31" s="115">
        <v>7.7999999999999999E-4</v>
      </c>
      <c r="L31" s="115">
        <v>2.8640820000000001E-2</v>
      </c>
      <c r="O31" s="113">
        <v>20</v>
      </c>
      <c r="P31" s="113" t="s">
        <v>157</v>
      </c>
      <c r="V31" s="116" t="s">
        <v>109</v>
      </c>
      <c r="W31" s="117">
        <v>10.391477</v>
      </c>
      <c r="X31" s="110" t="s">
        <v>205</v>
      </c>
      <c r="Y31" s="110" t="s">
        <v>203</v>
      </c>
      <c r="Z31" s="113" t="s">
        <v>182</v>
      </c>
      <c r="AB31" s="113">
        <v>7</v>
      </c>
      <c r="AJ31" s="86" t="s">
        <v>160</v>
      </c>
      <c r="AK31" s="86" t="s">
        <v>161</v>
      </c>
    </row>
    <row r="32" spans="1:37" ht="25.5">
      <c r="A32" s="108">
        <v>13</v>
      </c>
      <c r="B32" s="109" t="s">
        <v>177</v>
      </c>
      <c r="C32" s="110" t="s">
        <v>206</v>
      </c>
      <c r="D32" s="111" t="s">
        <v>207</v>
      </c>
      <c r="E32" s="112">
        <v>36.719000000000001</v>
      </c>
      <c r="F32" s="113" t="s">
        <v>156</v>
      </c>
      <c r="G32" s="114">
        <v>0</v>
      </c>
      <c r="H32" s="114">
        <v>34.880000000000003</v>
      </c>
      <c r="J32" s="114">
        <v>0</v>
      </c>
      <c r="O32" s="113">
        <v>20</v>
      </c>
      <c r="P32" s="113" t="s">
        <v>157</v>
      </c>
      <c r="V32" s="116" t="s">
        <v>109</v>
      </c>
      <c r="W32" s="117">
        <v>2.9375200000000001</v>
      </c>
      <c r="X32" s="110" t="s">
        <v>208</v>
      </c>
      <c r="Y32" s="110" t="s">
        <v>206</v>
      </c>
      <c r="Z32" s="113" t="s">
        <v>182</v>
      </c>
      <c r="AB32" s="113">
        <v>7</v>
      </c>
      <c r="AJ32" s="86" t="s">
        <v>160</v>
      </c>
      <c r="AK32" s="86" t="s">
        <v>161</v>
      </c>
    </row>
    <row r="33" spans="1:37">
      <c r="A33" s="108">
        <v>14</v>
      </c>
      <c r="B33" s="109" t="s">
        <v>171</v>
      </c>
      <c r="C33" s="110" t="s">
        <v>209</v>
      </c>
      <c r="D33" s="111" t="s">
        <v>210</v>
      </c>
      <c r="E33" s="112">
        <v>47.975999999999999</v>
      </c>
      <c r="F33" s="113" t="s">
        <v>180</v>
      </c>
      <c r="G33" s="114">
        <v>0</v>
      </c>
      <c r="H33" s="114">
        <v>289.3</v>
      </c>
      <c r="J33" s="114">
        <v>0</v>
      </c>
      <c r="O33" s="113">
        <v>20</v>
      </c>
      <c r="P33" s="113" t="s">
        <v>157</v>
      </c>
      <c r="V33" s="116" t="s">
        <v>109</v>
      </c>
      <c r="W33" s="117">
        <v>0.52773599999999998</v>
      </c>
      <c r="X33" s="110" t="s">
        <v>211</v>
      </c>
      <c r="Y33" s="110" t="s">
        <v>209</v>
      </c>
      <c r="Z33" s="113" t="s">
        <v>212</v>
      </c>
      <c r="AB33" s="113">
        <v>7</v>
      </c>
      <c r="AJ33" s="86" t="s">
        <v>160</v>
      </c>
      <c r="AK33" s="86" t="s">
        <v>161</v>
      </c>
    </row>
    <row r="34" spans="1:37">
      <c r="D34" s="158" t="s">
        <v>213</v>
      </c>
      <c r="E34" s="159"/>
      <c r="F34" s="160"/>
      <c r="G34" s="161"/>
      <c r="H34" s="161"/>
      <c r="I34" s="161"/>
      <c r="J34" s="161"/>
      <c r="K34" s="162"/>
      <c r="L34" s="162"/>
      <c r="M34" s="159"/>
      <c r="N34" s="159"/>
      <c r="O34" s="160"/>
      <c r="P34" s="160"/>
      <c r="Q34" s="159"/>
      <c r="R34" s="159"/>
      <c r="S34" s="159"/>
      <c r="T34" s="163"/>
      <c r="U34" s="163"/>
      <c r="V34" s="163" t="s">
        <v>0</v>
      </c>
      <c r="W34" s="164"/>
      <c r="X34" s="160"/>
    </row>
    <row r="35" spans="1:37" ht="25.5">
      <c r="A35" s="108">
        <v>15</v>
      </c>
      <c r="B35" s="109" t="s">
        <v>177</v>
      </c>
      <c r="C35" s="110" t="s">
        <v>214</v>
      </c>
      <c r="D35" s="111" t="s">
        <v>215</v>
      </c>
      <c r="E35" s="112">
        <v>28.373000000000001</v>
      </c>
      <c r="F35" s="113" t="s">
        <v>180</v>
      </c>
      <c r="G35" s="114">
        <v>0</v>
      </c>
      <c r="H35" s="114">
        <v>437.23</v>
      </c>
      <c r="J35" s="114">
        <v>0</v>
      </c>
      <c r="O35" s="113">
        <v>20</v>
      </c>
      <c r="P35" s="113" t="s">
        <v>157</v>
      </c>
      <c r="V35" s="116" t="s">
        <v>109</v>
      </c>
      <c r="W35" s="117">
        <v>41.424579999999999</v>
      </c>
      <c r="X35" s="110" t="s">
        <v>216</v>
      </c>
      <c r="Y35" s="110" t="s">
        <v>214</v>
      </c>
      <c r="Z35" s="113" t="s">
        <v>182</v>
      </c>
      <c r="AB35" s="113">
        <v>7</v>
      </c>
      <c r="AJ35" s="86" t="s">
        <v>160</v>
      </c>
      <c r="AK35" s="86" t="s">
        <v>161</v>
      </c>
    </row>
    <row r="36" spans="1:37">
      <c r="D36" s="158" t="s">
        <v>217</v>
      </c>
      <c r="E36" s="159"/>
      <c r="F36" s="160"/>
      <c r="G36" s="161"/>
      <c r="H36" s="161"/>
      <c r="I36" s="161"/>
      <c r="J36" s="161"/>
      <c r="K36" s="162"/>
      <c r="L36" s="162"/>
      <c r="M36" s="159"/>
      <c r="N36" s="159"/>
      <c r="O36" s="160"/>
      <c r="P36" s="160"/>
      <c r="Q36" s="159"/>
      <c r="R36" s="159"/>
      <c r="S36" s="159"/>
      <c r="T36" s="163"/>
      <c r="U36" s="163"/>
      <c r="V36" s="163" t="s">
        <v>0</v>
      </c>
      <c r="W36" s="164"/>
      <c r="X36" s="160"/>
    </row>
    <row r="37" spans="1:37">
      <c r="D37" s="158" t="s">
        <v>218</v>
      </c>
      <c r="E37" s="159"/>
      <c r="F37" s="160"/>
      <c r="G37" s="161"/>
      <c r="H37" s="161"/>
      <c r="I37" s="161"/>
      <c r="J37" s="161"/>
      <c r="K37" s="162"/>
      <c r="L37" s="162"/>
      <c r="M37" s="159"/>
      <c r="N37" s="159"/>
      <c r="O37" s="160"/>
      <c r="P37" s="160"/>
      <c r="Q37" s="159"/>
      <c r="R37" s="159"/>
      <c r="S37" s="159"/>
      <c r="T37" s="163"/>
      <c r="U37" s="163"/>
      <c r="V37" s="163" t="s">
        <v>0</v>
      </c>
      <c r="W37" s="164"/>
      <c r="X37" s="160"/>
    </row>
    <row r="38" spans="1:37">
      <c r="D38" s="158" t="s">
        <v>219</v>
      </c>
      <c r="E38" s="159"/>
      <c r="F38" s="160"/>
      <c r="G38" s="161"/>
      <c r="H38" s="161"/>
      <c r="I38" s="161"/>
      <c r="J38" s="161"/>
      <c r="K38" s="162"/>
      <c r="L38" s="162"/>
      <c r="M38" s="159"/>
      <c r="N38" s="159"/>
      <c r="O38" s="160"/>
      <c r="P38" s="160"/>
      <c r="Q38" s="159"/>
      <c r="R38" s="159"/>
      <c r="S38" s="159"/>
      <c r="T38" s="163"/>
      <c r="U38" s="163"/>
      <c r="V38" s="163" t="s">
        <v>0</v>
      </c>
      <c r="W38" s="164"/>
      <c r="X38" s="160"/>
    </row>
    <row r="39" spans="1:37">
      <c r="A39" s="108">
        <v>16</v>
      </c>
      <c r="B39" s="109" t="s">
        <v>220</v>
      </c>
      <c r="C39" s="110" t="s">
        <v>221</v>
      </c>
      <c r="D39" s="111" t="s">
        <v>222</v>
      </c>
      <c r="E39" s="112">
        <v>47.383000000000003</v>
      </c>
      <c r="F39" s="113" t="s">
        <v>223</v>
      </c>
      <c r="G39" s="114">
        <v>0</v>
      </c>
      <c r="I39" s="114">
        <v>805.98</v>
      </c>
      <c r="J39" s="114">
        <v>0</v>
      </c>
      <c r="K39" s="115">
        <v>1</v>
      </c>
      <c r="L39" s="115">
        <v>47.383000000000003</v>
      </c>
      <c r="O39" s="113">
        <v>20</v>
      </c>
      <c r="P39" s="113" t="s">
        <v>157</v>
      </c>
      <c r="V39" s="116" t="s">
        <v>102</v>
      </c>
      <c r="X39" s="110" t="s">
        <v>221</v>
      </c>
      <c r="Y39" s="110" t="s">
        <v>221</v>
      </c>
      <c r="Z39" s="113" t="s">
        <v>224</v>
      </c>
      <c r="AA39" s="113" t="s">
        <v>225</v>
      </c>
      <c r="AB39" s="113">
        <v>8</v>
      </c>
      <c r="AJ39" s="86" t="s">
        <v>226</v>
      </c>
      <c r="AK39" s="86" t="s">
        <v>161</v>
      </c>
    </row>
    <row r="40" spans="1:37">
      <c r="D40" s="158" t="s">
        <v>227</v>
      </c>
      <c r="E40" s="159"/>
      <c r="F40" s="160"/>
      <c r="G40" s="161"/>
      <c r="H40" s="161"/>
      <c r="I40" s="161"/>
      <c r="J40" s="161"/>
      <c r="K40" s="162"/>
      <c r="L40" s="162"/>
      <c r="M40" s="159"/>
      <c r="N40" s="159"/>
      <c r="O40" s="160"/>
      <c r="P40" s="160"/>
      <c r="Q40" s="159"/>
      <c r="R40" s="159"/>
      <c r="S40" s="159"/>
      <c r="T40" s="163"/>
      <c r="U40" s="163"/>
      <c r="V40" s="163" t="s">
        <v>0</v>
      </c>
      <c r="W40" s="164"/>
      <c r="X40" s="160"/>
    </row>
    <row r="41" spans="1:37">
      <c r="A41" s="108">
        <v>17</v>
      </c>
      <c r="B41" s="109" t="s">
        <v>228</v>
      </c>
      <c r="C41" s="110" t="s">
        <v>229</v>
      </c>
      <c r="D41" s="111" t="s">
        <v>230</v>
      </c>
      <c r="E41" s="112">
        <v>12.5</v>
      </c>
      <c r="F41" s="113" t="s">
        <v>156</v>
      </c>
      <c r="G41" s="114">
        <v>0</v>
      </c>
      <c r="H41" s="114">
        <v>10.88</v>
      </c>
      <c r="J41" s="114">
        <v>0</v>
      </c>
      <c r="O41" s="113">
        <v>20</v>
      </c>
      <c r="P41" s="113" t="s">
        <v>157</v>
      </c>
      <c r="V41" s="116" t="s">
        <v>109</v>
      </c>
      <c r="W41" s="117">
        <v>1.0375000000000001</v>
      </c>
      <c r="X41" s="110" t="s">
        <v>231</v>
      </c>
      <c r="Y41" s="110" t="s">
        <v>229</v>
      </c>
      <c r="Z41" s="113" t="s">
        <v>182</v>
      </c>
      <c r="AB41" s="113">
        <v>7</v>
      </c>
      <c r="AJ41" s="86" t="s">
        <v>160</v>
      </c>
      <c r="AK41" s="86" t="s">
        <v>161</v>
      </c>
    </row>
    <row r="42" spans="1:37">
      <c r="D42" s="158" t="s">
        <v>232</v>
      </c>
      <c r="E42" s="159"/>
      <c r="F42" s="160"/>
      <c r="G42" s="161"/>
      <c r="H42" s="161"/>
      <c r="I42" s="161"/>
      <c r="J42" s="161"/>
      <c r="K42" s="162"/>
      <c r="L42" s="162"/>
      <c r="M42" s="159"/>
      <c r="N42" s="159"/>
      <c r="O42" s="160"/>
      <c r="P42" s="160"/>
      <c r="Q42" s="159"/>
      <c r="R42" s="159"/>
      <c r="S42" s="159"/>
      <c r="T42" s="163"/>
      <c r="U42" s="163"/>
      <c r="V42" s="163" t="s">
        <v>0</v>
      </c>
      <c r="W42" s="164"/>
      <c r="X42" s="160"/>
    </row>
    <row r="43" spans="1:37">
      <c r="D43" s="158" t="s">
        <v>233</v>
      </c>
      <c r="E43" s="159"/>
      <c r="F43" s="160"/>
      <c r="G43" s="161"/>
      <c r="H43" s="161"/>
      <c r="I43" s="161"/>
      <c r="J43" s="161"/>
      <c r="K43" s="162"/>
      <c r="L43" s="162"/>
      <c r="M43" s="159"/>
      <c r="N43" s="159"/>
      <c r="O43" s="160"/>
      <c r="P43" s="160"/>
      <c r="Q43" s="159"/>
      <c r="R43" s="159"/>
      <c r="S43" s="159"/>
      <c r="T43" s="163"/>
      <c r="U43" s="163"/>
      <c r="V43" s="163" t="s">
        <v>0</v>
      </c>
      <c r="W43" s="164"/>
      <c r="X43" s="160"/>
    </row>
    <row r="44" spans="1:37">
      <c r="D44" s="166" t="s">
        <v>234</v>
      </c>
      <c r="E44" s="114">
        <v>0</v>
      </c>
      <c r="H44" s="114">
        <v>3617.14</v>
      </c>
      <c r="I44" s="114">
        <v>805.98</v>
      </c>
      <c r="J44" s="114">
        <v>0</v>
      </c>
      <c r="L44" s="115">
        <v>47.420820569999997</v>
      </c>
      <c r="N44" s="112">
        <v>40.728000000000002</v>
      </c>
      <c r="W44" s="117">
        <v>253.23170400000001</v>
      </c>
    </row>
    <row r="45" spans="1:37">
      <c r="D45" s="157" t="s">
        <v>235</v>
      </c>
    </row>
    <row r="46" spans="1:37" ht="25.5">
      <c r="A46" s="108">
        <v>18</v>
      </c>
      <c r="B46" s="109" t="s">
        <v>177</v>
      </c>
      <c r="C46" s="110" t="s">
        <v>236</v>
      </c>
      <c r="D46" s="111" t="s">
        <v>237</v>
      </c>
      <c r="E46" s="112">
        <v>39.4</v>
      </c>
      <c r="F46" s="113" t="s">
        <v>156</v>
      </c>
      <c r="G46" s="114">
        <v>0</v>
      </c>
      <c r="H46" s="114">
        <v>11.82</v>
      </c>
      <c r="J46" s="114">
        <v>0</v>
      </c>
      <c r="O46" s="113">
        <v>20</v>
      </c>
      <c r="P46" s="113" t="s">
        <v>238</v>
      </c>
      <c r="V46" s="116" t="s">
        <v>109</v>
      </c>
      <c r="W46" s="117">
        <v>0.19700000000000001</v>
      </c>
      <c r="X46" s="110" t="s">
        <v>239</v>
      </c>
      <c r="Y46" s="110" t="s">
        <v>236</v>
      </c>
      <c r="Z46" s="113" t="s">
        <v>182</v>
      </c>
      <c r="AB46" s="113">
        <v>7</v>
      </c>
      <c r="AJ46" s="86" t="s">
        <v>160</v>
      </c>
      <c r="AK46" s="86" t="s">
        <v>161</v>
      </c>
    </row>
    <row r="47" spans="1:37">
      <c r="D47" s="158" t="s">
        <v>240</v>
      </c>
      <c r="E47" s="159"/>
      <c r="F47" s="160"/>
      <c r="G47" s="161"/>
      <c r="H47" s="161"/>
      <c r="I47" s="161"/>
      <c r="J47" s="161"/>
      <c r="K47" s="162"/>
      <c r="L47" s="162"/>
      <c r="M47" s="159"/>
      <c r="N47" s="159"/>
      <c r="O47" s="160"/>
      <c r="P47" s="160"/>
      <c r="Q47" s="159"/>
      <c r="R47" s="159"/>
      <c r="S47" s="159"/>
      <c r="T47" s="163"/>
      <c r="U47" s="163"/>
      <c r="V47" s="163" t="s">
        <v>0</v>
      </c>
      <c r="W47" s="164"/>
      <c r="X47" s="160"/>
    </row>
    <row r="48" spans="1:37">
      <c r="D48" s="158" t="s">
        <v>241</v>
      </c>
      <c r="E48" s="159"/>
      <c r="F48" s="160"/>
      <c r="G48" s="161"/>
      <c r="H48" s="161"/>
      <c r="I48" s="161"/>
      <c r="J48" s="161"/>
      <c r="K48" s="162"/>
      <c r="L48" s="162"/>
      <c r="M48" s="159"/>
      <c r="N48" s="159"/>
      <c r="O48" s="160"/>
      <c r="P48" s="160"/>
      <c r="Q48" s="159"/>
      <c r="R48" s="159"/>
      <c r="S48" s="159"/>
      <c r="T48" s="163"/>
      <c r="U48" s="163"/>
      <c r="V48" s="163" t="s">
        <v>0</v>
      </c>
      <c r="W48" s="164"/>
      <c r="X48" s="160"/>
    </row>
    <row r="49" spans="1:37">
      <c r="D49" s="158" t="s">
        <v>232</v>
      </c>
      <c r="E49" s="159"/>
      <c r="F49" s="160"/>
      <c r="G49" s="161"/>
      <c r="H49" s="161"/>
      <c r="I49" s="161"/>
      <c r="J49" s="161"/>
      <c r="K49" s="162"/>
      <c r="L49" s="162"/>
      <c r="M49" s="159"/>
      <c r="N49" s="159"/>
      <c r="O49" s="160"/>
      <c r="P49" s="160"/>
      <c r="Q49" s="159"/>
      <c r="R49" s="159"/>
      <c r="S49" s="159"/>
      <c r="T49" s="163"/>
      <c r="U49" s="163"/>
      <c r="V49" s="163" t="s">
        <v>0</v>
      </c>
      <c r="W49" s="164"/>
      <c r="X49" s="160"/>
    </row>
    <row r="50" spans="1:37">
      <c r="D50" s="158" t="s">
        <v>233</v>
      </c>
      <c r="E50" s="159"/>
      <c r="F50" s="160"/>
      <c r="G50" s="161"/>
      <c r="H50" s="161"/>
      <c r="I50" s="161"/>
      <c r="J50" s="161"/>
      <c r="K50" s="162"/>
      <c r="L50" s="162"/>
      <c r="M50" s="159"/>
      <c r="N50" s="159"/>
      <c r="O50" s="160"/>
      <c r="P50" s="160"/>
      <c r="Q50" s="159"/>
      <c r="R50" s="159"/>
      <c r="S50" s="159"/>
      <c r="T50" s="163"/>
      <c r="U50" s="163"/>
      <c r="V50" s="163" t="s">
        <v>0</v>
      </c>
      <c r="W50" s="164"/>
      <c r="X50" s="160"/>
    </row>
    <row r="51" spans="1:37">
      <c r="D51" s="166" t="s">
        <v>242</v>
      </c>
      <c r="E51" s="114">
        <v>0</v>
      </c>
      <c r="H51" s="114">
        <v>11.82</v>
      </c>
      <c r="J51" s="114">
        <v>0</v>
      </c>
      <c r="W51" s="117">
        <v>0.19700000000000001</v>
      </c>
    </row>
    <row r="52" spans="1:37">
      <c r="D52" s="157" t="s">
        <v>243</v>
      </c>
    </row>
    <row r="53" spans="1:37">
      <c r="A53" s="108">
        <v>19</v>
      </c>
      <c r="B53" s="109" t="s">
        <v>244</v>
      </c>
      <c r="C53" s="110" t="s">
        <v>245</v>
      </c>
      <c r="D53" s="111" t="s">
        <v>246</v>
      </c>
      <c r="E53" s="112">
        <v>6</v>
      </c>
      <c r="F53" s="113" t="s">
        <v>247</v>
      </c>
      <c r="G53" s="114">
        <v>0</v>
      </c>
      <c r="H53" s="114">
        <v>1606.5</v>
      </c>
      <c r="J53" s="114">
        <v>0</v>
      </c>
      <c r="K53" s="115">
        <v>0.86850000000000005</v>
      </c>
      <c r="L53" s="115">
        <v>5.2110000000000003</v>
      </c>
      <c r="O53" s="113">
        <v>20</v>
      </c>
      <c r="P53" s="113" t="s">
        <v>248</v>
      </c>
      <c r="V53" s="116" t="s">
        <v>109</v>
      </c>
      <c r="W53" s="117">
        <v>36.984000000000002</v>
      </c>
      <c r="X53" s="110" t="s">
        <v>249</v>
      </c>
      <c r="Y53" s="110" t="s">
        <v>245</v>
      </c>
      <c r="Z53" s="113" t="s">
        <v>250</v>
      </c>
      <c r="AB53" s="113">
        <v>7</v>
      </c>
      <c r="AJ53" s="86" t="s">
        <v>160</v>
      </c>
      <c r="AK53" s="86" t="s">
        <v>161</v>
      </c>
    </row>
    <row r="54" spans="1:37">
      <c r="A54" s="108">
        <v>20</v>
      </c>
      <c r="B54" s="109" t="s">
        <v>244</v>
      </c>
      <c r="C54" s="110" t="s">
        <v>251</v>
      </c>
      <c r="D54" s="111" t="s">
        <v>252</v>
      </c>
      <c r="E54" s="112">
        <v>5</v>
      </c>
      <c r="F54" s="113" t="s">
        <v>247</v>
      </c>
      <c r="G54" s="114">
        <v>0</v>
      </c>
      <c r="H54" s="114">
        <v>727.15</v>
      </c>
      <c r="J54" s="114">
        <v>0</v>
      </c>
      <c r="K54" s="115">
        <v>0.86850000000000005</v>
      </c>
      <c r="L54" s="115">
        <v>4.3425000000000002</v>
      </c>
      <c r="O54" s="113">
        <v>20</v>
      </c>
      <c r="P54" s="113" t="s">
        <v>248</v>
      </c>
      <c r="V54" s="116" t="s">
        <v>109</v>
      </c>
      <c r="W54" s="117">
        <v>30.82</v>
      </c>
      <c r="X54" s="110" t="s">
        <v>249</v>
      </c>
      <c r="Y54" s="110" t="s">
        <v>251</v>
      </c>
      <c r="Z54" s="113" t="s">
        <v>250</v>
      </c>
      <c r="AB54" s="113">
        <v>7</v>
      </c>
      <c r="AJ54" s="86" t="s">
        <v>160</v>
      </c>
      <c r="AK54" s="86" t="s">
        <v>161</v>
      </c>
    </row>
    <row r="55" spans="1:37">
      <c r="A55" s="108">
        <v>21</v>
      </c>
      <c r="B55" s="109" t="s">
        <v>220</v>
      </c>
      <c r="C55" s="110" t="s">
        <v>253</v>
      </c>
      <c r="D55" s="111" t="s">
        <v>254</v>
      </c>
      <c r="E55" s="112">
        <v>2</v>
      </c>
      <c r="F55" s="113" t="s">
        <v>247</v>
      </c>
      <c r="G55" s="114">
        <v>0</v>
      </c>
      <c r="I55" s="114">
        <v>7556</v>
      </c>
      <c r="J55" s="114">
        <v>0</v>
      </c>
      <c r="K55" s="115">
        <v>1E-3</v>
      </c>
      <c r="L55" s="115">
        <v>2E-3</v>
      </c>
      <c r="O55" s="113">
        <v>20</v>
      </c>
      <c r="P55" s="113" t="s">
        <v>248</v>
      </c>
      <c r="V55" s="116" t="s">
        <v>102</v>
      </c>
      <c r="X55" s="110" t="s">
        <v>255</v>
      </c>
      <c r="Y55" s="110" t="s">
        <v>253</v>
      </c>
      <c r="Z55" s="113" t="s">
        <v>256</v>
      </c>
      <c r="AA55" s="113" t="s">
        <v>225</v>
      </c>
      <c r="AB55" s="113">
        <v>8</v>
      </c>
      <c r="AJ55" s="86" t="s">
        <v>226</v>
      </c>
      <c r="AK55" s="86" t="s">
        <v>161</v>
      </c>
    </row>
    <row r="56" spans="1:37">
      <c r="A56" s="108">
        <v>22</v>
      </c>
      <c r="B56" s="109" t="s">
        <v>220</v>
      </c>
      <c r="C56" s="110" t="s">
        <v>257</v>
      </c>
      <c r="D56" s="111" t="s">
        <v>258</v>
      </c>
      <c r="E56" s="112">
        <v>1</v>
      </c>
      <c r="F56" s="113" t="s">
        <v>247</v>
      </c>
      <c r="G56" s="114">
        <v>0</v>
      </c>
      <c r="I56" s="114">
        <v>4091</v>
      </c>
      <c r="J56" s="114">
        <v>0</v>
      </c>
      <c r="K56" s="115">
        <v>1E-3</v>
      </c>
      <c r="L56" s="115">
        <v>1E-3</v>
      </c>
      <c r="O56" s="113">
        <v>20</v>
      </c>
      <c r="P56" s="113" t="s">
        <v>248</v>
      </c>
      <c r="V56" s="116" t="s">
        <v>102</v>
      </c>
      <c r="X56" s="110" t="s">
        <v>255</v>
      </c>
      <c r="Y56" s="110" t="s">
        <v>257</v>
      </c>
      <c r="Z56" s="113" t="s">
        <v>256</v>
      </c>
      <c r="AA56" s="113" t="s">
        <v>225</v>
      </c>
      <c r="AB56" s="113">
        <v>8</v>
      </c>
      <c r="AJ56" s="86" t="s">
        <v>226</v>
      </c>
      <c r="AK56" s="86" t="s">
        <v>161</v>
      </c>
    </row>
    <row r="57" spans="1:37">
      <c r="A57" s="108">
        <v>23</v>
      </c>
      <c r="B57" s="109" t="s">
        <v>220</v>
      </c>
      <c r="C57" s="110" t="s">
        <v>259</v>
      </c>
      <c r="D57" s="111" t="s">
        <v>260</v>
      </c>
      <c r="E57" s="112">
        <v>1</v>
      </c>
      <c r="F57" s="113" t="s">
        <v>247</v>
      </c>
      <c r="G57" s="114">
        <v>0</v>
      </c>
      <c r="I57" s="114">
        <v>4091</v>
      </c>
      <c r="J57" s="114">
        <v>0</v>
      </c>
      <c r="K57" s="115">
        <v>1E-3</v>
      </c>
      <c r="L57" s="115">
        <v>1E-3</v>
      </c>
      <c r="O57" s="113">
        <v>20</v>
      </c>
      <c r="P57" s="113" t="s">
        <v>248</v>
      </c>
      <c r="V57" s="116" t="s">
        <v>102</v>
      </c>
      <c r="X57" s="110" t="s">
        <v>255</v>
      </c>
      <c r="Y57" s="110" t="s">
        <v>259</v>
      </c>
      <c r="Z57" s="113" t="s">
        <v>256</v>
      </c>
      <c r="AA57" s="113" t="s">
        <v>225</v>
      </c>
      <c r="AB57" s="113">
        <v>8</v>
      </c>
      <c r="AJ57" s="86" t="s">
        <v>226</v>
      </c>
      <c r="AK57" s="86" t="s">
        <v>161</v>
      </c>
    </row>
    <row r="58" spans="1:37" ht="25.5">
      <c r="A58" s="108">
        <v>24</v>
      </c>
      <c r="B58" s="109" t="s">
        <v>220</v>
      </c>
      <c r="C58" s="110" t="s">
        <v>261</v>
      </c>
      <c r="D58" s="111" t="s">
        <v>262</v>
      </c>
      <c r="E58" s="112">
        <v>1</v>
      </c>
      <c r="F58" s="113" t="s">
        <v>247</v>
      </c>
      <c r="G58" s="114">
        <v>0</v>
      </c>
      <c r="I58" s="114">
        <v>6102</v>
      </c>
      <c r="J58" s="114">
        <v>0</v>
      </c>
      <c r="K58" s="115">
        <v>1E-3</v>
      </c>
      <c r="L58" s="115">
        <v>1E-3</v>
      </c>
      <c r="O58" s="113">
        <v>20</v>
      </c>
      <c r="P58" s="113" t="s">
        <v>248</v>
      </c>
      <c r="V58" s="116" t="s">
        <v>102</v>
      </c>
      <c r="X58" s="110" t="s">
        <v>255</v>
      </c>
      <c r="Y58" s="110" t="s">
        <v>261</v>
      </c>
      <c r="Z58" s="113" t="s">
        <v>256</v>
      </c>
      <c r="AA58" s="113" t="s">
        <v>225</v>
      </c>
      <c r="AB58" s="113">
        <v>8</v>
      </c>
      <c r="AJ58" s="86" t="s">
        <v>226</v>
      </c>
      <c r="AK58" s="86" t="s">
        <v>161</v>
      </c>
    </row>
    <row r="59" spans="1:37">
      <c r="D59" s="166" t="s">
        <v>263</v>
      </c>
      <c r="E59" s="114">
        <v>0</v>
      </c>
      <c r="H59" s="114">
        <v>2333.65</v>
      </c>
      <c r="I59" s="114">
        <v>21840</v>
      </c>
      <c r="J59" s="114">
        <v>0</v>
      </c>
      <c r="L59" s="115">
        <v>9.5585000000000004</v>
      </c>
      <c r="W59" s="117">
        <v>67.804000000000002</v>
      </c>
    </row>
    <row r="60" spans="1:37">
      <c r="D60" s="157" t="s">
        <v>264</v>
      </c>
    </row>
    <row r="61" spans="1:37">
      <c r="A61" s="108">
        <v>25</v>
      </c>
      <c r="B61" s="109" t="s">
        <v>265</v>
      </c>
      <c r="C61" s="110" t="s">
        <v>266</v>
      </c>
      <c r="D61" s="111" t="s">
        <v>368</v>
      </c>
      <c r="E61" s="112">
        <v>12.5</v>
      </c>
      <c r="F61" s="113" t="s">
        <v>156</v>
      </c>
      <c r="G61" s="114">
        <v>0</v>
      </c>
      <c r="H61" s="114">
        <v>54.63</v>
      </c>
      <c r="J61" s="114">
        <v>0</v>
      </c>
      <c r="K61" s="115">
        <v>0.20266000000000001</v>
      </c>
      <c r="L61" s="115">
        <v>2.5332499999999998</v>
      </c>
      <c r="O61" s="113">
        <v>20</v>
      </c>
      <c r="P61" s="113" t="s">
        <v>267</v>
      </c>
      <c r="V61" s="116" t="s">
        <v>109</v>
      </c>
      <c r="W61" s="117">
        <v>0.42499999999999999</v>
      </c>
      <c r="X61" s="110" t="s">
        <v>268</v>
      </c>
      <c r="Y61" s="110" t="s">
        <v>266</v>
      </c>
      <c r="Z61" s="113" t="s">
        <v>269</v>
      </c>
      <c r="AB61" s="113">
        <v>7</v>
      </c>
      <c r="AJ61" s="86" t="s">
        <v>160</v>
      </c>
      <c r="AK61" s="86" t="s">
        <v>161</v>
      </c>
    </row>
    <row r="62" spans="1:37">
      <c r="D62" s="166" t="s">
        <v>270</v>
      </c>
      <c r="E62" s="114">
        <v>0</v>
      </c>
      <c r="H62" s="114">
        <v>54.63</v>
      </c>
      <c r="J62" s="114">
        <v>0</v>
      </c>
      <c r="L62" s="115">
        <v>2.5332499999999998</v>
      </c>
      <c r="W62" s="117">
        <v>0.42499999999999999</v>
      </c>
    </row>
    <row r="63" spans="1:37">
      <c r="D63" s="157" t="s">
        <v>271</v>
      </c>
    </row>
    <row r="64" spans="1:37" ht="25.5">
      <c r="A64" s="108">
        <v>26</v>
      </c>
      <c r="B64" s="109" t="s">
        <v>153</v>
      </c>
      <c r="C64" s="110" t="s">
        <v>272</v>
      </c>
      <c r="D64" s="111" t="s">
        <v>273</v>
      </c>
      <c r="E64" s="112">
        <v>12.5</v>
      </c>
      <c r="F64" s="113" t="s">
        <v>156</v>
      </c>
      <c r="G64" s="114">
        <v>0</v>
      </c>
      <c r="H64" s="114">
        <v>78</v>
      </c>
      <c r="J64" s="114">
        <v>0</v>
      </c>
      <c r="K64" s="115">
        <v>0.18906999999999999</v>
      </c>
      <c r="L64" s="115">
        <v>2.363375</v>
      </c>
      <c r="O64" s="113">
        <v>20</v>
      </c>
      <c r="P64" s="113" t="s">
        <v>274</v>
      </c>
      <c r="V64" s="116" t="s">
        <v>109</v>
      </c>
      <c r="W64" s="117">
        <v>0.27500000000000002</v>
      </c>
      <c r="X64" s="110" t="s">
        <v>275</v>
      </c>
      <c r="Y64" s="110" t="s">
        <v>272</v>
      </c>
      <c r="Z64" s="113" t="s">
        <v>276</v>
      </c>
      <c r="AB64" s="113">
        <v>7</v>
      </c>
      <c r="AJ64" s="86" t="s">
        <v>160</v>
      </c>
      <c r="AK64" s="86" t="s">
        <v>161</v>
      </c>
    </row>
    <row r="65" spans="1:37" ht="25.5">
      <c r="A65" s="108">
        <v>27</v>
      </c>
      <c r="B65" s="109" t="s">
        <v>153</v>
      </c>
      <c r="C65" s="110" t="s">
        <v>277</v>
      </c>
      <c r="D65" s="111" t="s">
        <v>278</v>
      </c>
      <c r="E65" s="112">
        <v>1.3</v>
      </c>
      <c r="F65" s="113" t="s">
        <v>156</v>
      </c>
      <c r="G65" s="114">
        <v>0</v>
      </c>
      <c r="H65" s="114">
        <v>15.05</v>
      </c>
      <c r="J65" s="114">
        <v>0</v>
      </c>
      <c r="K65" s="115">
        <v>0.55986000000000002</v>
      </c>
      <c r="L65" s="115">
        <v>0.72781799999999996</v>
      </c>
      <c r="O65" s="113">
        <v>20</v>
      </c>
      <c r="P65" s="113" t="s">
        <v>274</v>
      </c>
      <c r="V65" s="116" t="s">
        <v>109</v>
      </c>
      <c r="W65" s="117">
        <v>3.9E-2</v>
      </c>
      <c r="X65" s="110" t="s">
        <v>279</v>
      </c>
      <c r="Y65" s="110" t="s">
        <v>277</v>
      </c>
      <c r="Z65" s="113" t="s">
        <v>276</v>
      </c>
      <c r="AB65" s="113">
        <v>7</v>
      </c>
      <c r="AJ65" s="86" t="s">
        <v>160</v>
      </c>
      <c r="AK65" s="86" t="s">
        <v>161</v>
      </c>
    </row>
    <row r="66" spans="1:37" ht="25.5">
      <c r="A66" s="108">
        <v>28</v>
      </c>
      <c r="B66" s="109" t="s">
        <v>153</v>
      </c>
      <c r="C66" s="110" t="s">
        <v>280</v>
      </c>
      <c r="D66" s="111" t="s">
        <v>281</v>
      </c>
      <c r="E66" s="112">
        <v>3.9</v>
      </c>
      <c r="F66" s="113" t="s">
        <v>156</v>
      </c>
      <c r="G66" s="114">
        <v>0</v>
      </c>
      <c r="H66" s="114">
        <v>64.08</v>
      </c>
      <c r="J66" s="114">
        <v>0</v>
      </c>
      <c r="K66" s="115">
        <v>0.13511999999999999</v>
      </c>
      <c r="L66" s="115">
        <v>0.52696799999999999</v>
      </c>
      <c r="O66" s="113">
        <v>0</v>
      </c>
      <c r="P66" s="113" t="s">
        <v>274</v>
      </c>
      <c r="V66" s="116" t="s">
        <v>109</v>
      </c>
      <c r="W66" s="117">
        <v>0.31979999999999997</v>
      </c>
      <c r="X66" s="110" t="s">
        <v>282</v>
      </c>
      <c r="Y66" s="110" t="s">
        <v>280</v>
      </c>
      <c r="Z66" s="113" t="s">
        <v>283</v>
      </c>
      <c r="AB66" s="113">
        <v>7</v>
      </c>
      <c r="AJ66" s="86" t="s">
        <v>160</v>
      </c>
      <c r="AK66" s="86" t="s">
        <v>161</v>
      </c>
    </row>
    <row r="67" spans="1:37">
      <c r="D67" s="158" t="s">
        <v>284</v>
      </c>
      <c r="E67" s="159"/>
      <c r="F67" s="160"/>
      <c r="G67" s="161"/>
      <c r="H67" s="161"/>
      <c r="I67" s="161"/>
      <c r="J67" s="161"/>
      <c r="K67" s="162"/>
      <c r="L67" s="162"/>
      <c r="M67" s="159"/>
      <c r="N67" s="159"/>
      <c r="O67" s="160"/>
      <c r="P67" s="160"/>
      <c r="Q67" s="159"/>
      <c r="R67" s="159"/>
      <c r="S67" s="159"/>
      <c r="T67" s="163"/>
      <c r="U67" s="163"/>
      <c r="V67" s="163" t="s">
        <v>0</v>
      </c>
      <c r="W67" s="164"/>
      <c r="X67" s="160"/>
    </row>
    <row r="68" spans="1:37">
      <c r="A68" s="108">
        <v>29</v>
      </c>
      <c r="B68" s="109" t="s">
        <v>153</v>
      </c>
      <c r="C68" s="110" t="s">
        <v>285</v>
      </c>
      <c r="D68" s="111" t="s">
        <v>286</v>
      </c>
      <c r="E68" s="112">
        <v>12.5</v>
      </c>
      <c r="F68" s="113" t="s">
        <v>156</v>
      </c>
      <c r="G68" s="114">
        <v>0</v>
      </c>
      <c r="H68" s="114">
        <v>181.75</v>
      </c>
      <c r="J68" s="114">
        <v>0</v>
      </c>
      <c r="K68" s="115">
        <v>0.1036</v>
      </c>
      <c r="L68" s="115">
        <v>1.2949999999999999</v>
      </c>
      <c r="O68" s="113">
        <v>20</v>
      </c>
      <c r="P68" s="113" t="s">
        <v>274</v>
      </c>
      <c r="V68" s="116" t="s">
        <v>109</v>
      </c>
      <c r="W68" s="117">
        <v>9.4625000000000004</v>
      </c>
      <c r="X68" s="110" t="s">
        <v>287</v>
      </c>
      <c r="Y68" s="110" t="s">
        <v>285</v>
      </c>
      <c r="Z68" s="113" t="s">
        <v>288</v>
      </c>
      <c r="AB68" s="113">
        <v>7</v>
      </c>
      <c r="AJ68" s="86" t="s">
        <v>160</v>
      </c>
      <c r="AK68" s="86" t="s">
        <v>161</v>
      </c>
    </row>
    <row r="69" spans="1:37">
      <c r="A69" s="108">
        <v>30</v>
      </c>
      <c r="B69" s="109" t="s">
        <v>220</v>
      </c>
      <c r="C69" s="110" t="s">
        <v>289</v>
      </c>
      <c r="D69" s="111" t="s">
        <v>290</v>
      </c>
      <c r="E69" s="112">
        <v>12.625</v>
      </c>
      <c r="F69" s="113" t="s">
        <v>156</v>
      </c>
      <c r="G69" s="114">
        <v>0</v>
      </c>
      <c r="I69" s="114">
        <v>211.34</v>
      </c>
      <c r="J69" s="114">
        <v>0</v>
      </c>
      <c r="K69" s="115">
        <v>0.14000000000000001</v>
      </c>
      <c r="L69" s="115">
        <v>1.7675000000000001</v>
      </c>
      <c r="O69" s="113">
        <v>20</v>
      </c>
      <c r="P69" s="113" t="s">
        <v>274</v>
      </c>
      <c r="V69" s="116" t="s">
        <v>102</v>
      </c>
      <c r="X69" s="110" t="s">
        <v>291</v>
      </c>
      <c r="Y69" s="110" t="s">
        <v>289</v>
      </c>
      <c r="Z69" s="113" t="s">
        <v>292</v>
      </c>
      <c r="AA69" s="113" t="s">
        <v>225</v>
      </c>
      <c r="AB69" s="113">
        <v>8</v>
      </c>
      <c r="AJ69" s="86" t="s">
        <v>226</v>
      </c>
      <c r="AK69" s="86" t="s">
        <v>161</v>
      </c>
    </row>
    <row r="70" spans="1:37">
      <c r="D70" s="158" t="s">
        <v>293</v>
      </c>
      <c r="E70" s="159"/>
      <c r="F70" s="160"/>
      <c r="G70" s="161">
        <v>0</v>
      </c>
      <c r="H70" s="161"/>
      <c r="I70" s="161"/>
      <c r="J70" s="161"/>
      <c r="K70" s="162"/>
      <c r="L70" s="162"/>
      <c r="M70" s="159"/>
      <c r="N70" s="159"/>
      <c r="O70" s="160"/>
      <c r="P70" s="160"/>
      <c r="Q70" s="159"/>
      <c r="R70" s="159"/>
      <c r="S70" s="159"/>
      <c r="T70" s="163"/>
      <c r="U70" s="163"/>
      <c r="V70" s="163" t="s">
        <v>0</v>
      </c>
      <c r="W70" s="164"/>
      <c r="X70" s="160"/>
    </row>
    <row r="71" spans="1:37">
      <c r="D71" s="166" t="s">
        <v>294</v>
      </c>
      <c r="E71" s="114">
        <v>0</v>
      </c>
      <c r="H71" s="114">
        <v>338.88</v>
      </c>
      <c r="I71" s="114">
        <v>211.34</v>
      </c>
      <c r="J71" s="114">
        <v>0</v>
      </c>
      <c r="L71" s="115">
        <v>6.6806609999999997</v>
      </c>
      <c r="W71" s="117">
        <v>10.096299999999999</v>
      </c>
    </row>
    <row r="72" spans="1:37">
      <c r="D72" s="157" t="s">
        <v>295</v>
      </c>
    </row>
    <row r="73" spans="1:37">
      <c r="A73" s="108">
        <v>31</v>
      </c>
      <c r="B73" s="109" t="s">
        <v>296</v>
      </c>
      <c r="C73" s="110" t="s">
        <v>297</v>
      </c>
      <c r="D73" s="111" t="s">
        <v>298</v>
      </c>
      <c r="E73" s="112">
        <v>4.0350000000000001</v>
      </c>
      <c r="F73" s="113" t="s">
        <v>180</v>
      </c>
      <c r="G73" s="114">
        <v>0</v>
      </c>
      <c r="H73" s="114">
        <v>195.13</v>
      </c>
      <c r="J73" s="114">
        <v>0</v>
      </c>
      <c r="K73" s="115">
        <v>1.837</v>
      </c>
      <c r="L73" s="115">
        <v>7.4122950000000003</v>
      </c>
      <c r="O73" s="113">
        <v>20</v>
      </c>
      <c r="P73" s="113" t="s">
        <v>299</v>
      </c>
      <c r="V73" s="116" t="s">
        <v>109</v>
      </c>
      <c r="W73" s="117">
        <v>6.5851199999999999</v>
      </c>
      <c r="X73" s="110" t="s">
        <v>300</v>
      </c>
      <c r="Y73" s="110" t="s">
        <v>297</v>
      </c>
      <c r="Z73" s="113" t="s">
        <v>301</v>
      </c>
      <c r="AB73" s="113">
        <v>7</v>
      </c>
      <c r="AJ73" s="86" t="s">
        <v>160</v>
      </c>
      <c r="AK73" s="86" t="s">
        <v>161</v>
      </c>
    </row>
    <row r="74" spans="1:37">
      <c r="D74" s="158" t="s">
        <v>302</v>
      </c>
      <c r="E74" s="159"/>
      <c r="F74" s="160"/>
      <c r="G74" s="161"/>
      <c r="H74" s="161"/>
      <c r="I74" s="161"/>
      <c r="J74" s="161"/>
      <c r="K74" s="162"/>
      <c r="L74" s="162"/>
      <c r="M74" s="159"/>
      <c r="N74" s="159"/>
      <c r="O74" s="160"/>
      <c r="P74" s="160"/>
      <c r="Q74" s="159"/>
      <c r="R74" s="159"/>
      <c r="S74" s="159"/>
      <c r="T74" s="163"/>
      <c r="U74" s="163"/>
      <c r="V74" s="163" t="s">
        <v>0</v>
      </c>
      <c r="W74" s="164"/>
      <c r="X74" s="160"/>
    </row>
    <row r="75" spans="1:37">
      <c r="D75" s="166" t="s">
        <v>303</v>
      </c>
      <c r="E75" s="114">
        <v>0</v>
      </c>
      <c r="H75" s="114">
        <v>195.13</v>
      </c>
      <c r="J75" s="114">
        <v>0</v>
      </c>
      <c r="L75" s="115">
        <v>7.4122950000000003</v>
      </c>
      <c r="W75" s="117">
        <v>6.5851199999999999</v>
      </c>
    </row>
    <row r="76" spans="1:37">
      <c r="D76" s="157" t="s">
        <v>304</v>
      </c>
    </row>
    <row r="77" spans="1:37" ht="25.5">
      <c r="A77" s="108">
        <v>32</v>
      </c>
      <c r="B77" s="109" t="s">
        <v>153</v>
      </c>
      <c r="C77" s="110" t="s">
        <v>305</v>
      </c>
      <c r="D77" s="111" t="s">
        <v>306</v>
      </c>
      <c r="E77" s="112">
        <v>21.2</v>
      </c>
      <c r="F77" s="113" t="s">
        <v>174</v>
      </c>
      <c r="G77" s="114">
        <v>0</v>
      </c>
      <c r="H77" s="114">
        <v>205.22</v>
      </c>
      <c r="J77" s="114">
        <v>0</v>
      </c>
      <c r="K77" s="115">
        <v>0.15554999999999999</v>
      </c>
      <c r="L77" s="115">
        <v>3.29766</v>
      </c>
      <c r="O77" s="113">
        <v>20</v>
      </c>
      <c r="P77" s="113" t="s">
        <v>307</v>
      </c>
      <c r="V77" s="116" t="s">
        <v>109</v>
      </c>
      <c r="W77" s="117">
        <v>5.5119999999999996</v>
      </c>
      <c r="X77" s="110" t="s">
        <v>308</v>
      </c>
      <c r="Y77" s="110" t="s">
        <v>305</v>
      </c>
      <c r="Z77" s="113" t="s">
        <v>288</v>
      </c>
      <c r="AB77" s="113">
        <v>7</v>
      </c>
      <c r="AJ77" s="86" t="s">
        <v>160</v>
      </c>
      <c r="AK77" s="86" t="s">
        <v>161</v>
      </c>
    </row>
    <row r="78" spans="1:37">
      <c r="D78" s="158" t="s">
        <v>309</v>
      </c>
      <c r="E78" s="159"/>
      <c r="F78" s="160"/>
      <c r="G78" s="161"/>
      <c r="H78" s="161"/>
      <c r="I78" s="161"/>
      <c r="J78" s="161"/>
      <c r="K78" s="162"/>
      <c r="L78" s="162"/>
      <c r="M78" s="159"/>
      <c r="N78" s="159"/>
      <c r="O78" s="160"/>
      <c r="P78" s="160"/>
      <c r="Q78" s="159"/>
      <c r="R78" s="159"/>
      <c r="S78" s="159"/>
      <c r="T78" s="163"/>
      <c r="U78" s="163"/>
      <c r="V78" s="163" t="s">
        <v>0</v>
      </c>
      <c r="W78" s="164"/>
      <c r="X78" s="160"/>
    </row>
    <row r="79" spans="1:37">
      <c r="A79" s="108">
        <v>33</v>
      </c>
      <c r="B79" s="109" t="s">
        <v>220</v>
      </c>
      <c r="C79" s="110" t="s">
        <v>310</v>
      </c>
      <c r="D79" s="111" t="s">
        <v>311</v>
      </c>
      <c r="E79" s="112">
        <v>21</v>
      </c>
      <c r="F79" s="113" t="s">
        <v>247</v>
      </c>
      <c r="G79" s="114">
        <v>0</v>
      </c>
      <c r="I79" s="114">
        <v>194.25</v>
      </c>
      <c r="J79" s="114">
        <v>0</v>
      </c>
      <c r="K79" s="115">
        <v>9.9000000000000005E-2</v>
      </c>
      <c r="L79" s="115">
        <v>2.0790000000000002</v>
      </c>
      <c r="O79" s="113">
        <v>20</v>
      </c>
      <c r="P79" s="113" t="s">
        <v>307</v>
      </c>
      <c r="V79" s="116" t="s">
        <v>102</v>
      </c>
      <c r="X79" s="110" t="s">
        <v>310</v>
      </c>
      <c r="Y79" s="110" t="s">
        <v>310</v>
      </c>
      <c r="Z79" s="113" t="s">
        <v>292</v>
      </c>
      <c r="AA79" s="113" t="s">
        <v>225</v>
      </c>
      <c r="AB79" s="113">
        <v>8</v>
      </c>
      <c r="AJ79" s="86" t="s">
        <v>226</v>
      </c>
      <c r="AK79" s="86" t="s">
        <v>161</v>
      </c>
    </row>
    <row r="80" spans="1:37">
      <c r="A80" s="108">
        <v>34</v>
      </c>
      <c r="B80" s="109" t="s">
        <v>220</v>
      </c>
      <c r="C80" s="110" t="s">
        <v>312</v>
      </c>
      <c r="D80" s="111" t="s">
        <v>313</v>
      </c>
      <c r="E80" s="112">
        <v>2</v>
      </c>
      <c r="F80" s="113" t="s">
        <v>247</v>
      </c>
      <c r="G80" s="114">
        <v>0</v>
      </c>
      <c r="I80" s="114">
        <v>54.64</v>
      </c>
      <c r="J80" s="114">
        <v>0</v>
      </c>
      <c r="O80" s="113">
        <v>20</v>
      </c>
      <c r="P80" s="113" t="s">
        <v>307</v>
      </c>
      <c r="V80" s="116" t="s">
        <v>102</v>
      </c>
      <c r="X80" s="110" t="s">
        <v>312</v>
      </c>
      <c r="Y80" s="110" t="s">
        <v>312</v>
      </c>
      <c r="Z80" s="113" t="s">
        <v>283</v>
      </c>
      <c r="AA80" s="113" t="s">
        <v>225</v>
      </c>
      <c r="AB80" s="113">
        <v>8</v>
      </c>
      <c r="AJ80" s="86" t="s">
        <v>226</v>
      </c>
      <c r="AK80" s="86" t="s">
        <v>161</v>
      </c>
    </row>
    <row r="81" spans="1:37" ht="25.5">
      <c r="A81" s="108">
        <v>35</v>
      </c>
      <c r="B81" s="109" t="s">
        <v>153</v>
      </c>
      <c r="C81" s="110" t="s">
        <v>314</v>
      </c>
      <c r="D81" s="111" t="s">
        <v>315</v>
      </c>
      <c r="E81" s="112">
        <v>0.95399999999999996</v>
      </c>
      <c r="F81" s="113" t="s">
        <v>180</v>
      </c>
      <c r="G81" s="114">
        <v>0</v>
      </c>
      <c r="H81" s="114">
        <v>101.4</v>
      </c>
      <c r="J81" s="114">
        <v>0</v>
      </c>
      <c r="K81" s="115">
        <v>2.3628499999999999</v>
      </c>
      <c r="L81" s="115">
        <v>2.2541589000000002</v>
      </c>
      <c r="O81" s="113">
        <v>20</v>
      </c>
      <c r="P81" s="113" t="s">
        <v>307</v>
      </c>
      <c r="V81" s="116" t="s">
        <v>109</v>
      </c>
      <c r="W81" s="117">
        <v>1.3756679999999999</v>
      </c>
      <c r="X81" s="110" t="s">
        <v>316</v>
      </c>
      <c r="Y81" s="110" t="s">
        <v>314</v>
      </c>
      <c r="Z81" s="113" t="s">
        <v>288</v>
      </c>
      <c r="AB81" s="113">
        <v>7</v>
      </c>
      <c r="AJ81" s="86" t="s">
        <v>160</v>
      </c>
      <c r="AK81" s="86" t="s">
        <v>161</v>
      </c>
    </row>
    <row r="82" spans="1:37">
      <c r="D82" s="158" t="s">
        <v>317</v>
      </c>
      <c r="E82" s="159"/>
      <c r="F82" s="160"/>
      <c r="G82" s="161"/>
      <c r="H82" s="161"/>
      <c r="I82" s="161"/>
      <c r="J82" s="161"/>
      <c r="K82" s="162"/>
      <c r="L82" s="162"/>
      <c r="M82" s="159"/>
      <c r="N82" s="159"/>
      <c r="O82" s="160"/>
      <c r="P82" s="160"/>
      <c r="Q82" s="159"/>
      <c r="R82" s="159"/>
      <c r="S82" s="159"/>
      <c r="T82" s="163"/>
      <c r="U82" s="163"/>
      <c r="V82" s="163" t="s">
        <v>0</v>
      </c>
      <c r="W82" s="164"/>
      <c r="X82" s="160"/>
    </row>
    <row r="83" spans="1:37" ht="25.5">
      <c r="A83" s="108">
        <v>36</v>
      </c>
      <c r="B83" s="109" t="s">
        <v>171</v>
      </c>
      <c r="C83" s="110" t="s">
        <v>318</v>
      </c>
      <c r="D83" s="111" t="s">
        <v>319</v>
      </c>
      <c r="E83" s="112">
        <v>10</v>
      </c>
      <c r="F83" s="113" t="s">
        <v>174</v>
      </c>
      <c r="G83" s="114">
        <v>0</v>
      </c>
      <c r="H83" s="114">
        <v>103.5</v>
      </c>
      <c r="J83" s="114">
        <v>0</v>
      </c>
      <c r="K83" s="115">
        <v>5.0000000000000002E-5</v>
      </c>
      <c r="L83" s="115">
        <v>5.0000000000000001E-4</v>
      </c>
      <c r="O83" s="113">
        <v>20</v>
      </c>
      <c r="P83" s="113" t="s">
        <v>307</v>
      </c>
      <c r="V83" s="116" t="s">
        <v>109</v>
      </c>
      <c r="W83" s="117">
        <v>1.06</v>
      </c>
      <c r="X83" s="110" t="s">
        <v>320</v>
      </c>
      <c r="Y83" s="110" t="s">
        <v>318</v>
      </c>
      <c r="Z83" s="113" t="s">
        <v>288</v>
      </c>
      <c r="AB83" s="113">
        <v>7</v>
      </c>
      <c r="AJ83" s="86" t="s">
        <v>160</v>
      </c>
      <c r="AK83" s="86" t="s">
        <v>161</v>
      </c>
    </row>
    <row r="84" spans="1:37">
      <c r="A84" s="108">
        <v>37</v>
      </c>
      <c r="B84" s="109" t="s">
        <v>171</v>
      </c>
      <c r="C84" s="110" t="s">
        <v>321</v>
      </c>
      <c r="D84" s="111" t="s">
        <v>322</v>
      </c>
      <c r="E84" s="112">
        <v>40.743000000000002</v>
      </c>
      <c r="F84" s="113" t="s">
        <v>223</v>
      </c>
      <c r="G84" s="114">
        <v>0</v>
      </c>
      <c r="H84" s="114">
        <v>57.04</v>
      </c>
      <c r="J84" s="114">
        <v>0</v>
      </c>
      <c r="O84" s="113">
        <v>20</v>
      </c>
      <c r="P84" s="113" t="s">
        <v>307</v>
      </c>
      <c r="V84" s="116" t="s">
        <v>109</v>
      </c>
      <c r="W84" s="117">
        <v>0.40743000000000001</v>
      </c>
      <c r="X84" s="110" t="s">
        <v>323</v>
      </c>
      <c r="Y84" s="110" t="s">
        <v>321</v>
      </c>
      <c r="Z84" s="113" t="s">
        <v>159</v>
      </c>
      <c r="AB84" s="113">
        <v>7</v>
      </c>
      <c r="AJ84" s="86" t="s">
        <v>160</v>
      </c>
      <c r="AK84" s="86" t="s">
        <v>161</v>
      </c>
    </row>
    <row r="85" spans="1:37">
      <c r="D85" s="158" t="s">
        <v>324</v>
      </c>
      <c r="E85" s="159"/>
      <c r="F85" s="160"/>
      <c r="G85" s="161"/>
      <c r="H85" s="161"/>
      <c r="I85" s="161"/>
      <c r="J85" s="161"/>
      <c r="K85" s="162"/>
      <c r="L85" s="162"/>
      <c r="M85" s="159"/>
      <c r="N85" s="159"/>
      <c r="O85" s="160"/>
      <c r="P85" s="160"/>
      <c r="Q85" s="159"/>
      <c r="R85" s="159"/>
      <c r="S85" s="159"/>
      <c r="T85" s="163"/>
      <c r="U85" s="163"/>
      <c r="V85" s="163" t="s">
        <v>0</v>
      </c>
      <c r="W85" s="164"/>
      <c r="X85" s="160"/>
    </row>
    <row r="86" spans="1:37">
      <c r="A86" s="108">
        <v>38</v>
      </c>
      <c r="B86" s="109" t="s">
        <v>171</v>
      </c>
      <c r="C86" s="110" t="s">
        <v>325</v>
      </c>
      <c r="D86" s="111" t="s">
        <v>326</v>
      </c>
      <c r="E86" s="112">
        <v>244.458</v>
      </c>
      <c r="F86" s="113" t="s">
        <v>223</v>
      </c>
      <c r="G86" s="114">
        <v>0</v>
      </c>
      <c r="H86" s="114">
        <v>63.56</v>
      </c>
      <c r="J86" s="114">
        <v>0</v>
      </c>
      <c r="O86" s="113">
        <v>20</v>
      </c>
      <c r="P86" s="113" t="s">
        <v>307</v>
      </c>
      <c r="V86" s="116" t="s">
        <v>109</v>
      </c>
      <c r="X86" s="110" t="s">
        <v>327</v>
      </c>
      <c r="Y86" s="110" t="s">
        <v>325</v>
      </c>
      <c r="Z86" s="113" t="s">
        <v>159</v>
      </c>
      <c r="AB86" s="113">
        <v>7</v>
      </c>
      <c r="AJ86" s="86" t="s">
        <v>160</v>
      </c>
      <c r="AK86" s="86" t="s">
        <v>161</v>
      </c>
    </row>
    <row r="87" spans="1:37">
      <c r="D87" s="158" t="s">
        <v>328</v>
      </c>
      <c r="E87" s="159"/>
      <c r="F87" s="160"/>
      <c r="G87" s="161"/>
      <c r="H87" s="161"/>
      <c r="I87" s="161"/>
      <c r="J87" s="161"/>
      <c r="K87" s="162"/>
      <c r="L87" s="162"/>
      <c r="M87" s="159"/>
      <c r="N87" s="159"/>
      <c r="O87" s="160"/>
      <c r="P87" s="160"/>
      <c r="Q87" s="159"/>
      <c r="R87" s="159"/>
      <c r="S87" s="159"/>
      <c r="T87" s="163"/>
      <c r="U87" s="163"/>
      <c r="V87" s="163" t="s">
        <v>0</v>
      </c>
      <c r="W87" s="164"/>
      <c r="X87" s="160"/>
    </row>
    <row r="88" spans="1:37">
      <c r="A88" s="108">
        <v>39</v>
      </c>
      <c r="B88" s="109" t="s">
        <v>171</v>
      </c>
      <c r="C88" s="110" t="s">
        <v>329</v>
      </c>
      <c r="D88" s="111" t="s">
        <v>330</v>
      </c>
      <c r="E88" s="112">
        <v>40.743000000000002</v>
      </c>
      <c r="F88" s="113" t="s">
        <v>223</v>
      </c>
      <c r="G88" s="114">
        <v>0</v>
      </c>
      <c r="H88" s="114">
        <v>162.97</v>
      </c>
      <c r="J88" s="114">
        <v>0</v>
      </c>
      <c r="O88" s="113">
        <v>20</v>
      </c>
      <c r="P88" s="113" t="s">
        <v>307</v>
      </c>
      <c r="V88" s="116" t="s">
        <v>109</v>
      </c>
      <c r="W88" s="117">
        <v>3.7483559999999998</v>
      </c>
      <c r="X88" s="110" t="s">
        <v>331</v>
      </c>
      <c r="Y88" s="110" t="s">
        <v>329</v>
      </c>
      <c r="Z88" s="113" t="s">
        <v>159</v>
      </c>
      <c r="AB88" s="113">
        <v>7</v>
      </c>
      <c r="AJ88" s="86" t="s">
        <v>160</v>
      </c>
      <c r="AK88" s="86" t="s">
        <v>161</v>
      </c>
    </row>
    <row r="89" spans="1:37" ht="25.5">
      <c r="A89" s="108">
        <v>40</v>
      </c>
      <c r="B89" s="109" t="s">
        <v>332</v>
      </c>
      <c r="C89" s="110" t="s">
        <v>333</v>
      </c>
      <c r="D89" s="111" t="s">
        <v>334</v>
      </c>
      <c r="E89" s="112">
        <v>7.2679999999999998</v>
      </c>
      <c r="F89" s="113" t="s">
        <v>223</v>
      </c>
      <c r="G89" s="114">
        <v>0</v>
      </c>
      <c r="H89" s="114">
        <v>169.27</v>
      </c>
      <c r="J89" s="114">
        <v>0</v>
      </c>
      <c r="O89" s="113">
        <v>20</v>
      </c>
      <c r="P89" s="113" t="s">
        <v>307</v>
      </c>
      <c r="V89" s="116" t="s">
        <v>109</v>
      </c>
      <c r="X89" s="110" t="s">
        <v>335</v>
      </c>
      <c r="Y89" s="110" t="s">
        <v>333</v>
      </c>
      <c r="Z89" s="113" t="s">
        <v>159</v>
      </c>
      <c r="AB89" s="113">
        <v>7</v>
      </c>
      <c r="AJ89" s="86" t="s">
        <v>160</v>
      </c>
      <c r="AK89" s="86" t="s">
        <v>161</v>
      </c>
    </row>
    <row r="90" spans="1:37">
      <c r="D90" s="158" t="s">
        <v>336</v>
      </c>
      <c r="E90" s="159"/>
      <c r="F90" s="160"/>
      <c r="G90" s="161"/>
      <c r="H90" s="161"/>
      <c r="I90" s="161"/>
      <c r="J90" s="161"/>
      <c r="K90" s="162"/>
      <c r="L90" s="162"/>
      <c r="M90" s="159"/>
      <c r="N90" s="159"/>
      <c r="O90" s="160"/>
      <c r="P90" s="160"/>
      <c r="Q90" s="159"/>
      <c r="R90" s="159"/>
      <c r="S90" s="159"/>
      <c r="T90" s="163"/>
      <c r="U90" s="163"/>
      <c r="V90" s="163" t="s">
        <v>0</v>
      </c>
      <c r="W90" s="164"/>
      <c r="X90" s="160"/>
    </row>
    <row r="91" spans="1:37" ht="25.5">
      <c r="A91" s="108">
        <v>41</v>
      </c>
      <c r="B91" s="109" t="s">
        <v>171</v>
      </c>
      <c r="C91" s="110" t="s">
        <v>337</v>
      </c>
      <c r="D91" s="111" t="s">
        <v>338</v>
      </c>
      <c r="E91" s="112">
        <v>33.46</v>
      </c>
      <c r="F91" s="113" t="s">
        <v>223</v>
      </c>
      <c r="G91" s="114">
        <v>0</v>
      </c>
      <c r="H91" s="114">
        <v>779.28</v>
      </c>
      <c r="J91" s="114">
        <v>0</v>
      </c>
      <c r="O91" s="113">
        <v>20</v>
      </c>
      <c r="P91" s="113" t="s">
        <v>307</v>
      </c>
      <c r="V91" s="116" t="s">
        <v>109</v>
      </c>
      <c r="X91" s="110" t="s">
        <v>339</v>
      </c>
      <c r="Y91" s="110" t="s">
        <v>337</v>
      </c>
      <c r="Z91" s="113" t="s">
        <v>159</v>
      </c>
      <c r="AB91" s="113">
        <v>7</v>
      </c>
      <c r="AJ91" s="86" t="s">
        <v>160</v>
      </c>
      <c r="AK91" s="86" t="s">
        <v>161</v>
      </c>
    </row>
    <row r="92" spans="1:37">
      <c r="D92" s="158" t="s">
        <v>340</v>
      </c>
      <c r="E92" s="159"/>
      <c r="F92" s="160"/>
      <c r="G92" s="161"/>
      <c r="H92" s="161"/>
      <c r="I92" s="161"/>
      <c r="J92" s="161"/>
      <c r="K92" s="162"/>
      <c r="L92" s="162"/>
      <c r="M92" s="159"/>
      <c r="N92" s="159"/>
      <c r="O92" s="160"/>
      <c r="P92" s="160"/>
      <c r="Q92" s="159"/>
      <c r="R92" s="159"/>
      <c r="S92" s="159"/>
      <c r="T92" s="163"/>
      <c r="U92" s="163"/>
      <c r="V92" s="163" t="s">
        <v>0</v>
      </c>
      <c r="W92" s="164"/>
      <c r="X92" s="160"/>
    </row>
    <row r="93" spans="1:37">
      <c r="A93" s="108">
        <v>42</v>
      </c>
      <c r="B93" s="109" t="s">
        <v>171</v>
      </c>
      <c r="C93" s="110" t="s">
        <v>341</v>
      </c>
      <c r="D93" s="111" t="s">
        <v>342</v>
      </c>
      <c r="E93" s="112">
        <v>86.356999999999999</v>
      </c>
      <c r="F93" s="113" t="s">
        <v>223</v>
      </c>
      <c r="G93" s="114">
        <v>0</v>
      </c>
      <c r="H93" s="114">
        <v>2011.25</v>
      </c>
      <c r="J93" s="114">
        <v>0</v>
      </c>
      <c r="O93" s="113">
        <v>20</v>
      </c>
      <c r="P93" s="113" t="s">
        <v>307</v>
      </c>
      <c r="V93" s="116" t="s">
        <v>109</v>
      </c>
      <c r="X93" s="110" t="s">
        <v>343</v>
      </c>
      <c r="Y93" s="110" t="s">
        <v>341</v>
      </c>
      <c r="Z93" s="113" t="s">
        <v>159</v>
      </c>
      <c r="AB93" s="113">
        <v>7</v>
      </c>
      <c r="AJ93" s="86" t="s">
        <v>160</v>
      </c>
      <c r="AK93" s="86" t="s">
        <v>161</v>
      </c>
    </row>
    <row r="94" spans="1:37">
      <c r="A94" s="108">
        <v>43</v>
      </c>
      <c r="B94" s="109" t="s">
        <v>344</v>
      </c>
      <c r="C94" s="110" t="s">
        <v>345</v>
      </c>
      <c r="D94" s="111" t="s">
        <v>346</v>
      </c>
      <c r="E94" s="112">
        <v>81.236999999999995</v>
      </c>
      <c r="F94" s="113" t="s">
        <v>223</v>
      </c>
      <c r="G94" s="114">
        <v>0</v>
      </c>
      <c r="H94" s="114">
        <v>551.6</v>
      </c>
      <c r="J94" s="114">
        <v>0</v>
      </c>
      <c r="O94" s="113">
        <v>20</v>
      </c>
      <c r="P94" s="113" t="s">
        <v>307</v>
      </c>
      <c r="V94" s="116" t="s">
        <v>109</v>
      </c>
      <c r="W94" s="117">
        <v>26.483262</v>
      </c>
      <c r="X94" s="110" t="s">
        <v>347</v>
      </c>
      <c r="Y94" s="110" t="s">
        <v>345</v>
      </c>
      <c r="Z94" s="113" t="s">
        <v>348</v>
      </c>
      <c r="AB94" s="113">
        <v>7</v>
      </c>
      <c r="AJ94" s="86" t="s">
        <v>160</v>
      </c>
      <c r="AK94" s="86" t="s">
        <v>161</v>
      </c>
    </row>
    <row r="95" spans="1:37">
      <c r="D95" s="166" t="s">
        <v>349</v>
      </c>
      <c r="E95" s="114">
        <v>0</v>
      </c>
      <c r="H95" s="114">
        <v>4205.09</v>
      </c>
      <c r="I95" s="114">
        <v>248.89</v>
      </c>
      <c r="J95" s="114">
        <v>0</v>
      </c>
      <c r="L95" s="115">
        <v>7.6313189000000001</v>
      </c>
      <c r="W95" s="117">
        <v>38.586716000000003</v>
      </c>
    </row>
    <row r="96" spans="1:37">
      <c r="D96" s="166" t="s">
        <v>350</v>
      </c>
      <c r="E96" s="114">
        <v>0</v>
      </c>
      <c r="H96" s="114">
        <v>10756.34</v>
      </c>
      <c r="I96" s="114">
        <v>23106.21</v>
      </c>
      <c r="J96" s="114">
        <v>0</v>
      </c>
      <c r="L96" s="115">
        <v>81.236845470000006</v>
      </c>
      <c r="N96" s="112">
        <v>40.728000000000002</v>
      </c>
      <c r="W96" s="117">
        <v>376.92583999999999</v>
      </c>
    </row>
    <row r="97" spans="1:37">
      <c r="D97" s="157" t="s">
        <v>351</v>
      </c>
    </row>
    <row r="98" spans="1:37">
      <c r="D98" s="157" t="s">
        <v>352</v>
      </c>
    </row>
    <row r="99" spans="1:37">
      <c r="D99" s="157" t="s">
        <v>353</v>
      </c>
    </row>
    <row r="100" spans="1:37" ht="25.5">
      <c r="A100" s="108">
        <v>44</v>
      </c>
      <c r="B100" s="109" t="s">
        <v>354</v>
      </c>
      <c r="C100" s="110" t="s">
        <v>355</v>
      </c>
      <c r="D100" s="111" t="s">
        <v>356</v>
      </c>
      <c r="E100" s="112">
        <v>1.7</v>
      </c>
      <c r="F100" s="113" t="s">
        <v>174</v>
      </c>
      <c r="G100" s="114">
        <v>0</v>
      </c>
      <c r="H100" s="114">
        <v>7.29</v>
      </c>
      <c r="J100" s="114">
        <v>0</v>
      </c>
      <c r="M100" s="112">
        <v>8.9999999999999993E-3</v>
      </c>
      <c r="N100" s="112">
        <v>1.5299999999999999E-2</v>
      </c>
      <c r="O100" s="113">
        <v>20</v>
      </c>
      <c r="P100" s="113" t="s">
        <v>357</v>
      </c>
      <c r="V100" s="116" t="s">
        <v>358</v>
      </c>
      <c r="W100" s="117">
        <v>0.4879</v>
      </c>
      <c r="X100" s="110" t="s">
        <v>359</v>
      </c>
      <c r="Y100" s="110" t="s">
        <v>355</v>
      </c>
      <c r="Z100" s="113" t="s">
        <v>360</v>
      </c>
      <c r="AB100" s="113">
        <v>7</v>
      </c>
      <c r="AJ100" s="86" t="s">
        <v>361</v>
      </c>
      <c r="AK100" s="86" t="s">
        <v>161</v>
      </c>
    </row>
    <row r="101" spans="1:37">
      <c r="D101" s="166" t="s">
        <v>362</v>
      </c>
      <c r="E101" s="114">
        <v>0</v>
      </c>
      <c r="H101" s="114">
        <v>7.29</v>
      </c>
      <c r="J101" s="114">
        <v>0</v>
      </c>
      <c r="N101" s="112">
        <v>1.5299999999999999E-2</v>
      </c>
      <c r="W101" s="117">
        <v>0.4879</v>
      </c>
    </row>
    <row r="102" spans="1:37">
      <c r="D102" s="166" t="s">
        <v>363</v>
      </c>
      <c r="E102" s="114">
        <v>0</v>
      </c>
      <c r="H102" s="114">
        <v>7.29</v>
      </c>
      <c r="J102" s="114">
        <v>0</v>
      </c>
      <c r="N102" s="112">
        <v>1.5299999999999999E-2</v>
      </c>
      <c r="W102" s="117">
        <v>0.4879</v>
      </c>
    </row>
    <row r="103" spans="1:37">
      <c r="D103" s="166" t="s">
        <v>364</v>
      </c>
      <c r="E103" s="114">
        <v>0</v>
      </c>
      <c r="H103" s="114">
        <v>7.29</v>
      </c>
      <c r="J103" s="114">
        <v>0</v>
      </c>
      <c r="N103" s="112">
        <v>1.5299999999999999E-2</v>
      </c>
      <c r="W103" s="117">
        <v>0.4879</v>
      </c>
    </row>
    <row r="104" spans="1:37">
      <c r="D104" s="166" t="s">
        <v>365</v>
      </c>
      <c r="E104" s="114">
        <v>0</v>
      </c>
      <c r="H104" s="114">
        <v>10763.63</v>
      </c>
      <c r="I104" s="114">
        <v>23106.21</v>
      </c>
      <c r="J104" s="114">
        <v>0</v>
      </c>
      <c r="L104" s="115">
        <v>81.236845470000006</v>
      </c>
      <c r="N104" s="112">
        <v>40.743299999999998</v>
      </c>
      <c r="W104" s="117">
        <v>377.41374000000002</v>
      </c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3"/>
  <sheetViews>
    <sheetView showGridLines="0" workbookViewId="0">
      <pane ySplit="10" topLeftCell="A11" activePane="bottomLeft" state="frozen"/>
      <selection pane="bottomLeft"/>
    </sheetView>
  </sheetViews>
  <sheetFormatPr defaultRowHeight="12.75"/>
  <cols>
    <col min="1" max="1" width="15.7109375" style="95" customWidth="1"/>
    <col min="2" max="3" width="45.7109375" style="95" customWidth="1"/>
    <col min="4" max="4" width="11.28515625" style="96" customWidth="1"/>
    <col min="5" max="16384" width="9.140625" style="86"/>
  </cols>
  <sheetData>
    <row r="1" spans="1:6">
      <c r="A1" s="97" t="s">
        <v>118</v>
      </c>
      <c r="B1" s="98"/>
      <c r="C1" s="98"/>
      <c r="D1" s="99" t="s">
        <v>5</v>
      </c>
    </row>
    <row r="2" spans="1:6">
      <c r="A2" s="97" t="s">
        <v>120</v>
      </c>
      <c r="B2" s="98"/>
      <c r="C2" s="98"/>
      <c r="D2" s="99" t="s">
        <v>121</v>
      </c>
    </row>
    <row r="3" spans="1:6">
      <c r="A3" s="97" t="s">
        <v>16</v>
      </c>
      <c r="B3" s="98"/>
      <c r="C3" s="98"/>
      <c r="D3" s="99" t="s">
        <v>122</v>
      </c>
    </row>
    <row r="4" spans="1:6">
      <c r="A4" s="98"/>
      <c r="B4" s="98"/>
      <c r="C4" s="98"/>
      <c r="D4" s="98"/>
    </row>
    <row r="5" spans="1:6">
      <c r="A5" s="97" t="s">
        <v>123</v>
      </c>
      <c r="B5" s="98"/>
      <c r="C5" s="98"/>
      <c r="D5" s="98"/>
    </row>
    <row r="6" spans="1:6">
      <c r="A6" s="97" t="s">
        <v>124</v>
      </c>
      <c r="B6" s="98"/>
      <c r="C6" s="98"/>
      <c r="D6" s="98"/>
    </row>
    <row r="7" spans="1:6">
      <c r="A7" s="97"/>
      <c r="B7" s="98"/>
      <c r="C7" s="98"/>
      <c r="D7" s="98"/>
    </row>
    <row r="8" spans="1:6">
      <c r="A8" s="86" t="s">
        <v>3</v>
      </c>
      <c r="B8" s="100"/>
      <c r="C8" s="101"/>
      <c r="D8" s="102"/>
    </row>
    <row r="9" spans="1:6">
      <c r="A9" s="103" t="s">
        <v>68</v>
      </c>
      <c r="B9" s="103" t="s">
        <v>69</v>
      </c>
      <c r="C9" s="103" t="s">
        <v>70</v>
      </c>
      <c r="D9" s="104" t="s">
        <v>71</v>
      </c>
      <c r="F9" s="86" t="s">
        <v>3</v>
      </c>
    </row>
    <row r="10" spans="1:6">
      <c r="A10" s="105"/>
      <c r="B10" s="105"/>
      <c r="C10" s="106"/>
      <c r="D10" s="107"/>
    </row>
    <row r="12" spans="1:6">
      <c r="A12" s="95" t="s">
        <v>366</v>
      </c>
      <c r="B12" s="95" t="s">
        <v>366</v>
      </c>
      <c r="C12" s="95" t="s">
        <v>366</v>
      </c>
      <c r="F12" s="86" t="s">
        <v>3</v>
      </c>
    </row>
    <row r="13" spans="1:6">
      <c r="A13" s="95" t="s">
        <v>366</v>
      </c>
      <c r="B13" s="95" t="s">
        <v>366</v>
      </c>
      <c r="C13" s="95" t="s">
        <v>366</v>
      </c>
      <c r="F13" s="86" t="s">
        <v>3</v>
      </c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landscape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D23"/>
  <sheetViews>
    <sheetView showGridLines="0" workbookViewId="0">
      <pane xSplit="1" ySplit="10" topLeftCell="B11" activePane="bottomRight" state="frozen"/>
      <selection pane="topRight"/>
      <selection pane="bottomLeft"/>
      <selection pane="bottomRight" activeCell="F25" sqref="F25"/>
    </sheetView>
  </sheetViews>
  <sheetFormatPr defaultRowHeight="12.75"/>
  <cols>
    <col min="1" max="1" width="42.28515625" style="86" customWidth="1"/>
    <col min="2" max="4" width="9.7109375" style="87" customWidth="1"/>
    <col min="5" max="5" width="9.7109375" style="88" customWidth="1"/>
    <col min="6" max="6" width="8.7109375" style="89" customWidth="1"/>
    <col min="7" max="7" width="9.140625" style="89"/>
    <col min="8" max="23" width="9.140625" style="86"/>
    <col min="24" max="25" width="5.7109375" style="86" customWidth="1"/>
    <col min="26" max="26" width="6.5703125" style="86" customWidth="1"/>
    <col min="27" max="27" width="24.28515625" style="86" customWidth="1"/>
    <col min="28" max="28" width="4.28515625" style="86" customWidth="1"/>
    <col min="29" max="29" width="8.28515625" style="86" customWidth="1"/>
    <col min="30" max="30" width="8.7109375" style="86" customWidth="1"/>
    <col min="31" max="16384" width="9.140625" style="86"/>
  </cols>
  <sheetData>
    <row r="1" spans="1:30">
      <c r="A1" s="90" t="s">
        <v>118</v>
      </c>
      <c r="C1" s="86"/>
      <c r="E1" s="90" t="s">
        <v>119</v>
      </c>
      <c r="F1" s="86"/>
      <c r="G1" s="86"/>
      <c r="Z1" s="83" t="s">
        <v>6</v>
      </c>
      <c r="AA1" s="83" t="s">
        <v>7</v>
      </c>
      <c r="AB1" s="83" t="s">
        <v>8</v>
      </c>
      <c r="AC1" s="83" t="s">
        <v>9</v>
      </c>
      <c r="AD1" s="83" t="s">
        <v>10</v>
      </c>
    </row>
    <row r="2" spans="1:30">
      <c r="A2" s="90" t="s">
        <v>120</v>
      </c>
      <c r="C2" s="86"/>
      <c r="E2" s="90" t="s">
        <v>121</v>
      </c>
      <c r="F2" s="86"/>
      <c r="G2" s="86"/>
      <c r="Z2" s="83" t="s">
        <v>13</v>
      </c>
      <c r="AA2" s="84" t="s">
        <v>72</v>
      </c>
      <c r="AB2" s="84" t="s">
        <v>15</v>
      </c>
      <c r="AC2" s="84"/>
      <c r="AD2" s="85"/>
    </row>
    <row r="3" spans="1:30">
      <c r="A3" s="90" t="s">
        <v>16</v>
      </c>
      <c r="C3" s="86"/>
      <c r="E3" s="90" t="s">
        <v>122</v>
      </c>
      <c r="F3" s="86"/>
      <c r="G3" s="86"/>
      <c r="Z3" s="83" t="s">
        <v>17</v>
      </c>
      <c r="AA3" s="84" t="s">
        <v>73</v>
      </c>
      <c r="AB3" s="84" t="s">
        <v>15</v>
      </c>
      <c r="AC3" s="84" t="s">
        <v>19</v>
      </c>
      <c r="AD3" s="85" t="s">
        <v>20</v>
      </c>
    </row>
    <row r="4" spans="1:30">
      <c r="B4" s="86"/>
      <c r="C4" s="86"/>
      <c r="D4" s="86"/>
      <c r="E4" s="86"/>
      <c r="F4" s="86"/>
      <c r="G4" s="86"/>
      <c r="Z4" s="83" t="s">
        <v>21</v>
      </c>
      <c r="AA4" s="84" t="s">
        <v>74</v>
      </c>
      <c r="AB4" s="84" t="s">
        <v>15</v>
      </c>
      <c r="AC4" s="84"/>
      <c r="AD4" s="85"/>
    </row>
    <row r="5" spans="1:30">
      <c r="A5" s="90" t="s">
        <v>123</v>
      </c>
      <c r="B5" s="86"/>
      <c r="C5" s="86"/>
      <c r="D5" s="86"/>
      <c r="E5" s="86"/>
      <c r="F5" s="86"/>
      <c r="G5" s="86"/>
      <c r="Z5" s="83" t="s">
        <v>23</v>
      </c>
      <c r="AA5" s="84" t="s">
        <v>73</v>
      </c>
      <c r="AB5" s="84" t="s">
        <v>15</v>
      </c>
      <c r="AC5" s="84" t="s">
        <v>19</v>
      </c>
      <c r="AD5" s="85" t="s">
        <v>20</v>
      </c>
    </row>
    <row r="6" spans="1:30">
      <c r="A6" s="90" t="s">
        <v>124</v>
      </c>
      <c r="B6" s="86"/>
      <c r="C6" s="86"/>
      <c r="D6" s="86"/>
      <c r="E6" s="86"/>
      <c r="F6" s="86"/>
      <c r="G6" s="86"/>
    </row>
    <row r="7" spans="1:30">
      <c r="A7" s="90"/>
      <c r="B7" s="86"/>
      <c r="C7" s="86"/>
      <c r="D7" s="86"/>
      <c r="E7" s="86"/>
      <c r="F7" s="86"/>
      <c r="G7" s="86"/>
    </row>
    <row r="8" spans="1:30" ht="13.5">
      <c r="A8" s="86" t="s">
        <v>367</v>
      </c>
      <c r="B8" s="91" t="str">
        <f>CONCATENATE(AA2," ",AB2," ",AC2," ",AD2)</f>
        <v xml:space="preserve">Rekapitulácia rozpočtu v EUR  </v>
      </c>
      <c r="G8" s="86"/>
    </row>
    <row r="9" spans="1:30">
      <c r="A9" s="92" t="s">
        <v>75</v>
      </c>
      <c r="B9" s="92" t="s">
        <v>32</v>
      </c>
      <c r="C9" s="92" t="s">
        <v>33</v>
      </c>
      <c r="D9" s="92" t="s">
        <v>34</v>
      </c>
      <c r="E9" s="93" t="s">
        <v>76</v>
      </c>
      <c r="F9" s="93" t="s">
        <v>36</v>
      </c>
      <c r="G9" s="93" t="s">
        <v>41</v>
      </c>
    </row>
    <row r="10" spans="1:30">
      <c r="A10" s="94"/>
      <c r="B10" s="94"/>
      <c r="C10" s="94" t="s">
        <v>58</v>
      </c>
      <c r="D10" s="94"/>
      <c r="E10" s="94" t="s">
        <v>34</v>
      </c>
      <c r="F10" s="94" t="s">
        <v>34</v>
      </c>
      <c r="G10" s="94" t="s">
        <v>34</v>
      </c>
    </row>
    <row r="12" spans="1:30">
      <c r="A12" s="86" t="s">
        <v>234</v>
      </c>
      <c r="B12" s="87">
        <v>0</v>
      </c>
      <c r="C12" s="87">
        <v>0</v>
      </c>
      <c r="D12" s="87">
        <f>Prehlad!J44</f>
        <v>0</v>
      </c>
      <c r="E12" s="88">
        <f>Prehlad!L44</f>
        <v>47.420820569999997</v>
      </c>
      <c r="F12" s="89">
        <f>Prehlad!N44</f>
        <v>40.728000000000002</v>
      </c>
      <c r="G12" s="89">
        <f>Prehlad!W44</f>
        <v>253.23170400000001</v>
      </c>
    </row>
    <row r="13" spans="1:30">
      <c r="A13" s="86" t="s">
        <v>242</v>
      </c>
      <c r="B13" s="87">
        <v>0</v>
      </c>
      <c r="C13" s="87">
        <v>0</v>
      </c>
      <c r="D13" s="87">
        <f>Prehlad!J51</f>
        <v>0</v>
      </c>
      <c r="E13" s="88">
        <f>Prehlad!L51</f>
        <v>0</v>
      </c>
      <c r="F13" s="89">
        <f>Prehlad!N51</f>
        <v>0</v>
      </c>
      <c r="G13" s="89">
        <f>Prehlad!W51</f>
        <v>0.19700000000000001</v>
      </c>
    </row>
    <row r="14" spans="1:30">
      <c r="A14" s="86" t="s">
        <v>263</v>
      </c>
      <c r="B14" s="87">
        <v>0</v>
      </c>
      <c r="C14" s="87">
        <v>0</v>
      </c>
      <c r="D14" s="87">
        <f>Prehlad!J59</f>
        <v>0</v>
      </c>
      <c r="E14" s="88">
        <f>Prehlad!L59</f>
        <v>9.5585000000000004</v>
      </c>
      <c r="F14" s="89">
        <f>Prehlad!N59</f>
        <v>0</v>
      </c>
      <c r="G14" s="89">
        <f>Prehlad!W59</f>
        <v>67.804000000000002</v>
      </c>
    </row>
    <row r="15" spans="1:30">
      <c r="A15" s="86" t="s">
        <v>270</v>
      </c>
      <c r="B15" s="87">
        <v>0</v>
      </c>
      <c r="C15" s="87">
        <v>0</v>
      </c>
      <c r="D15" s="87">
        <f>Prehlad!J62</f>
        <v>0</v>
      </c>
      <c r="E15" s="88">
        <f>Prehlad!L62</f>
        <v>2.5332499999999998</v>
      </c>
      <c r="F15" s="89">
        <f>Prehlad!N62</f>
        <v>0</v>
      </c>
      <c r="G15" s="89">
        <f>Prehlad!W62</f>
        <v>0.42499999999999999</v>
      </c>
    </row>
    <row r="16" spans="1:30">
      <c r="A16" s="86" t="s">
        <v>294</v>
      </c>
      <c r="B16" s="87">
        <v>0</v>
      </c>
      <c r="C16" s="87">
        <v>0</v>
      </c>
      <c r="D16" s="87">
        <f>Prehlad!J71</f>
        <v>0</v>
      </c>
      <c r="E16" s="88">
        <f>Prehlad!L71</f>
        <v>6.6806609999999997</v>
      </c>
      <c r="F16" s="89">
        <f>Prehlad!N71</f>
        <v>0</v>
      </c>
      <c r="G16" s="89">
        <f>Prehlad!W71</f>
        <v>10.096299999999999</v>
      </c>
    </row>
    <row r="17" spans="1:7">
      <c r="A17" s="86" t="s">
        <v>303</v>
      </c>
      <c r="B17" s="87">
        <v>0</v>
      </c>
      <c r="C17" s="87">
        <v>0</v>
      </c>
      <c r="D17" s="87">
        <f>Prehlad!J75</f>
        <v>0</v>
      </c>
      <c r="E17" s="88">
        <f>Prehlad!L75</f>
        <v>7.4122950000000003</v>
      </c>
      <c r="F17" s="89">
        <f>Prehlad!N75</f>
        <v>0</v>
      </c>
      <c r="G17" s="89">
        <f>Prehlad!W75</f>
        <v>6.5851199999999999</v>
      </c>
    </row>
    <row r="18" spans="1:7">
      <c r="A18" s="86" t="s">
        <v>349</v>
      </c>
      <c r="B18" s="87">
        <v>0</v>
      </c>
      <c r="C18" s="87">
        <v>0</v>
      </c>
      <c r="D18" s="87">
        <f>Prehlad!J95</f>
        <v>0</v>
      </c>
      <c r="E18" s="88">
        <f>Prehlad!L95</f>
        <v>7.6313189000000001</v>
      </c>
      <c r="F18" s="89">
        <f>Prehlad!N95</f>
        <v>0</v>
      </c>
      <c r="G18" s="89">
        <f>Prehlad!W95</f>
        <v>38.586716000000003</v>
      </c>
    </row>
    <row r="19" spans="1:7">
      <c r="A19" s="86" t="s">
        <v>350</v>
      </c>
      <c r="B19" s="87">
        <v>0</v>
      </c>
      <c r="C19" s="87">
        <v>0</v>
      </c>
      <c r="D19" s="87">
        <f>Prehlad!J96</f>
        <v>0</v>
      </c>
      <c r="E19" s="88">
        <f>Prehlad!L96</f>
        <v>81.236845470000006</v>
      </c>
      <c r="F19" s="89">
        <f>Prehlad!N96</f>
        <v>40.728000000000002</v>
      </c>
      <c r="G19" s="89">
        <f>Prehlad!W96</f>
        <v>376.92583999999999</v>
      </c>
    </row>
    <row r="20" spans="1:7">
      <c r="A20" s="86" t="s">
        <v>362</v>
      </c>
      <c r="B20" s="87">
        <v>0</v>
      </c>
      <c r="C20" s="87">
        <v>0</v>
      </c>
      <c r="D20" s="87">
        <f>Prehlad!J101</f>
        <v>0</v>
      </c>
      <c r="E20" s="88">
        <f>Prehlad!L101</f>
        <v>0</v>
      </c>
      <c r="F20" s="89">
        <f>Prehlad!N101</f>
        <v>1.5299999999999999E-2</v>
      </c>
      <c r="G20" s="89">
        <f>Prehlad!W101</f>
        <v>0.4879</v>
      </c>
    </row>
    <row r="21" spans="1:7">
      <c r="A21" s="86" t="s">
        <v>363</v>
      </c>
      <c r="B21" s="87">
        <v>0</v>
      </c>
      <c r="C21" s="87">
        <v>0</v>
      </c>
      <c r="D21" s="87">
        <f>Prehlad!J102</f>
        <v>0</v>
      </c>
      <c r="E21" s="88">
        <f>Prehlad!L102</f>
        <v>0</v>
      </c>
      <c r="F21" s="89">
        <f>Prehlad!N102</f>
        <v>1.5299999999999999E-2</v>
      </c>
      <c r="G21" s="89">
        <f>Prehlad!W102</f>
        <v>0.4879</v>
      </c>
    </row>
    <row r="22" spans="1:7">
      <c r="A22" s="86" t="s">
        <v>364</v>
      </c>
      <c r="B22" s="87">
        <v>0</v>
      </c>
      <c r="C22" s="87">
        <v>0</v>
      </c>
      <c r="D22" s="87">
        <f>Prehlad!J103</f>
        <v>0</v>
      </c>
      <c r="E22" s="88">
        <f>Prehlad!L103</f>
        <v>0</v>
      </c>
      <c r="F22" s="89">
        <f>Prehlad!N103</f>
        <v>1.5299999999999999E-2</v>
      </c>
      <c r="G22" s="89">
        <f>Prehlad!W103</f>
        <v>0.4879</v>
      </c>
    </row>
    <row r="23" spans="1:7">
      <c r="A23" s="86" t="s">
        <v>365</v>
      </c>
      <c r="B23" s="87">
        <v>0</v>
      </c>
      <c r="C23" s="87">
        <v>0</v>
      </c>
      <c r="D23" s="87">
        <f>Prehlad!J104</f>
        <v>0</v>
      </c>
      <c r="E23" s="88">
        <f>Prehlad!L104</f>
        <v>81.236845470000006</v>
      </c>
      <c r="F23" s="89">
        <f>Prehlad!N104</f>
        <v>40.743299999999998</v>
      </c>
      <c r="G23" s="89">
        <f>Prehlad!W104</f>
        <v>377.41374000000002</v>
      </c>
    </row>
  </sheetData>
  <printOptions horizontalCentered="1"/>
  <pageMargins left="0.19652800000000001" right="0.19652800000000001" top="0.629861" bottom="0.59027799999999997" header="0.51180599999999998" footer="0.35416700000000001"/>
  <pageSetup paperSize="9" fitToWidth="0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AD43"/>
  <sheetViews>
    <sheetView showGridLines="0" showZeros="0" workbookViewId="0">
      <selection activeCell="D18" sqref="D18"/>
    </sheetView>
  </sheetViews>
  <sheetFormatPr defaultRowHeight="12.75"/>
  <cols>
    <col min="1" max="1" width="0.7109375" style="1" customWidth="1"/>
    <col min="2" max="2" width="3.7109375" style="1" customWidth="1"/>
    <col min="3" max="3" width="6.85546875" style="1" customWidth="1"/>
    <col min="4" max="6" width="14" style="1" customWidth="1"/>
    <col min="7" max="7" width="3.85546875" style="1" customWidth="1"/>
    <col min="8" max="8" width="17.7109375" style="1" customWidth="1"/>
    <col min="9" max="9" width="8.7109375" style="1" customWidth="1"/>
    <col min="10" max="10" width="14" style="1" customWidth="1"/>
    <col min="11" max="11" width="2.28515625" style="1" customWidth="1"/>
    <col min="12" max="12" width="6.85546875" style="1" customWidth="1"/>
    <col min="13" max="23" width="9.140625" style="1"/>
    <col min="24" max="25" width="5.7109375" style="1" customWidth="1"/>
    <col min="26" max="26" width="6.5703125" style="1" customWidth="1"/>
    <col min="27" max="27" width="21.42578125" style="1" customWidth="1"/>
    <col min="28" max="28" width="4.28515625" style="1" customWidth="1"/>
    <col min="29" max="29" width="8.28515625" style="1" customWidth="1"/>
    <col min="30" max="30" width="8.7109375" style="1" customWidth="1"/>
    <col min="31" max="16384" width="9.140625" style="1"/>
  </cols>
  <sheetData>
    <row r="1" spans="2:30" ht="28.5" customHeight="1">
      <c r="B1" s="2" t="s">
        <v>367</v>
      </c>
      <c r="C1" s="2"/>
      <c r="D1" s="2"/>
      <c r="F1" s="3" t="str">
        <f>CONCATENATE(AA2," ",AB2," ",AC2," ",AD2)</f>
        <v xml:space="preserve">Krycí list rozpočtu v EUR  </v>
      </c>
      <c r="G1" s="2"/>
      <c r="H1" s="2"/>
      <c r="I1" s="2"/>
      <c r="J1" s="2"/>
      <c r="Z1" s="83" t="s">
        <v>6</v>
      </c>
      <c r="AA1" s="83" t="s">
        <v>7</v>
      </c>
      <c r="AB1" s="83" t="s">
        <v>8</v>
      </c>
      <c r="AC1" s="83" t="s">
        <v>9</v>
      </c>
      <c r="AD1" s="83" t="s">
        <v>10</v>
      </c>
    </row>
    <row r="2" spans="2:30" ht="18" customHeight="1">
      <c r="B2" s="4"/>
      <c r="C2" s="5" t="s">
        <v>123</v>
      </c>
      <c r="D2" s="5"/>
      <c r="E2" s="5"/>
      <c r="F2" s="5"/>
      <c r="G2" s="6" t="s">
        <v>77</v>
      </c>
      <c r="H2" s="5" t="s">
        <v>125</v>
      </c>
      <c r="I2" s="5"/>
      <c r="J2" s="66"/>
      <c r="Z2" s="83" t="s">
        <v>13</v>
      </c>
      <c r="AA2" s="84" t="s">
        <v>78</v>
      </c>
      <c r="AB2" s="84" t="s">
        <v>15</v>
      </c>
      <c r="AC2" s="84"/>
      <c r="AD2" s="85"/>
    </row>
    <row r="3" spans="2:30" ht="18" customHeight="1">
      <c r="B3" s="7"/>
      <c r="C3" s="8" t="s">
        <v>124</v>
      </c>
      <c r="D3" s="8"/>
      <c r="E3" s="8"/>
      <c r="F3" s="8"/>
      <c r="G3" s="9" t="s">
        <v>126</v>
      </c>
      <c r="H3" s="8"/>
      <c r="I3" s="8"/>
      <c r="J3" s="67"/>
      <c r="Z3" s="83" t="s">
        <v>17</v>
      </c>
      <c r="AA3" s="84" t="s">
        <v>79</v>
      </c>
      <c r="AB3" s="84" t="s">
        <v>15</v>
      </c>
      <c r="AC3" s="84" t="s">
        <v>19</v>
      </c>
      <c r="AD3" s="85" t="s">
        <v>20</v>
      </c>
    </row>
    <row r="4" spans="2:30" ht="18" customHeight="1">
      <c r="B4" s="10"/>
      <c r="C4" s="11"/>
      <c r="D4" s="11"/>
      <c r="E4" s="11"/>
      <c r="F4" s="11"/>
      <c r="G4" s="12"/>
      <c r="H4" s="11"/>
      <c r="I4" s="11"/>
      <c r="J4" s="68"/>
      <c r="Z4" s="83" t="s">
        <v>21</v>
      </c>
      <c r="AA4" s="84" t="s">
        <v>80</v>
      </c>
      <c r="AB4" s="84" t="s">
        <v>15</v>
      </c>
      <c r="AC4" s="84"/>
      <c r="AD4" s="85"/>
    </row>
    <row r="5" spans="2:30" ht="18" customHeight="1">
      <c r="B5" s="13"/>
      <c r="C5" s="14" t="s">
        <v>81</v>
      </c>
      <c r="D5" s="14"/>
      <c r="E5" s="14" t="s">
        <v>82</v>
      </c>
      <c r="F5" s="15"/>
      <c r="G5" s="15" t="s">
        <v>83</v>
      </c>
      <c r="H5" s="14"/>
      <c r="I5" s="15" t="s">
        <v>84</v>
      </c>
      <c r="J5" s="69" t="s">
        <v>127</v>
      </c>
      <c r="Z5" s="83" t="s">
        <v>23</v>
      </c>
      <c r="AA5" s="84" t="s">
        <v>79</v>
      </c>
      <c r="AB5" s="84" t="s">
        <v>15</v>
      </c>
      <c r="AC5" s="84" t="s">
        <v>19</v>
      </c>
      <c r="AD5" s="85" t="s">
        <v>20</v>
      </c>
    </row>
    <row r="6" spans="2:30" ht="18" customHeight="1">
      <c r="B6" s="4"/>
      <c r="C6" s="5" t="s">
        <v>2</v>
      </c>
      <c r="D6" s="5" t="s">
        <v>128</v>
      </c>
      <c r="E6" s="5"/>
      <c r="F6" s="5"/>
      <c r="G6" s="5" t="s">
        <v>85</v>
      </c>
      <c r="H6" s="5"/>
      <c r="I6" s="5"/>
      <c r="J6" s="66"/>
    </row>
    <row r="7" spans="2:30" ht="18" customHeight="1">
      <c r="B7" s="16"/>
      <c r="C7" s="17"/>
      <c r="D7" s="18" t="s">
        <v>129</v>
      </c>
      <c r="E7" s="18"/>
      <c r="F7" s="18"/>
      <c r="G7" s="18" t="s">
        <v>86</v>
      </c>
      <c r="H7" s="18"/>
      <c r="I7" s="18"/>
      <c r="J7" s="70"/>
    </row>
    <row r="8" spans="2:30" ht="18" customHeight="1">
      <c r="B8" s="7"/>
      <c r="C8" s="8" t="s">
        <v>1</v>
      </c>
      <c r="D8" s="8"/>
      <c r="E8" s="8"/>
      <c r="F8" s="8"/>
      <c r="G8" s="8" t="s">
        <v>85</v>
      </c>
      <c r="H8" s="8"/>
      <c r="I8" s="8"/>
      <c r="J8" s="67"/>
    </row>
    <row r="9" spans="2:30" ht="18" customHeight="1">
      <c r="B9" s="10"/>
      <c r="C9" s="12"/>
      <c r="D9" s="11"/>
      <c r="E9" s="11"/>
      <c r="F9" s="11"/>
      <c r="G9" s="18" t="s">
        <v>86</v>
      </c>
      <c r="H9" s="11"/>
      <c r="I9" s="11"/>
      <c r="J9" s="68"/>
    </row>
    <row r="10" spans="2:30" ht="18" customHeight="1">
      <c r="B10" s="7"/>
      <c r="C10" s="8" t="s">
        <v>87</v>
      </c>
      <c r="D10" s="8" t="s">
        <v>130</v>
      </c>
      <c r="E10" s="8"/>
      <c r="F10" s="8"/>
      <c r="G10" s="8" t="s">
        <v>85</v>
      </c>
      <c r="H10" s="8"/>
      <c r="I10" s="8"/>
      <c r="J10" s="67"/>
    </row>
    <row r="11" spans="2:30" ht="18" customHeight="1">
      <c r="B11" s="19"/>
      <c r="C11" s="20"/>
      <c r="D11" s="20" t="s">
        <v>131</v>
      </c>
      <c r="E11" s="20"/>
      <c r="F11" s="20"/>
      <c r="G11" s="20" t="s">
        <v>86</v>
      </c>
      <c r="H11" s="20"/>
      <c r="I11" s="20"/>
      <c r="J11" s="71"/>
    </row>
    <row r="12" spans="2:30" ht="18" customHeight="1">
      <c r="B12" s="21">
        <v>1</v>
      </c>
      <c r="C12" s="5" t="s">
        <v>132</v>
      </c>
      <c r="D12" s="5"/>
      <c r="E12" s="5"/>
      <c r="F12" s="22">
        <f>IF(B12&lt;&gt;0,ROUND($J$31/B12,0),0)</f>
        <v>0</v>
      </c>
      <c r="G12" s="6">
        <v>1</v>
      </c>
      <c r="H12" s="5" t="s">
        <v>135</v>
      </c>
      <c r="I12" s="5"/>
      <c r="J12" s="72">
        <f>IF(G12&lt;&gt;0,ROUND($J$31/G12,0),0)</f>
        <v>0</v>
      </c>
    </row>
    <row r="13" spans="2:30" ht="18" customHeight="1">
      <c r="B13" s="23">
        <v>1</v>
      </c>
      <c r="C13" s="18" t="s">
        <v>133</v>
      </c>
      <c r="D13" s="18"/>
      <c r="E13" s="18"/>
      <c r="F13" s="24">
        <f>IF(B13&lt;&gt;0,ROUND($J$31/B13,0),0)</f>
        <v>0</v>
      </c>
      <c r="G13" s="17"/>
      <c r="H13" s="18"/>
      <c r="I13" s="18"/>
      <c r="J13" s="73">
        <f>IF(G13&lt;&gt;0,ROUND($J$31/G13,0),0)</f>
        <v>0</v>
      </c>
    </row>
    <row r="14" spans="2:30" ht="18" customHeight="1">
      <c r="B14" s="25">
        <v>1</v>
      </c>
      <c r="C14" s="20" t="s">
        <v>134</v>
      </c>
      <c r="D14" s="20"/>
      <c r="E14" s="20"/>
      <c r="F14" s="26">
        <f>IF(B14&lt;&gt;0,ROUND($J$31/B14,0),0)</f>
        <v>0</v>
      </c>
      <c r="G14" s="27"/>
      <c r="H14" s="20"/>
      <c r="I14" s="20"/>
      <c r="J14" s="74">
        <f>IF(G14&lt;&gt;0,ROUND($J$31/G14,0),0)</f>
        <v>0</v>
      </c>
    </row>
    <row r="15" spans="2:30" ht="18" customHeight="1">
      <c r="B15" s="28" t="s">
        <v>88</v>
      </c>
      <c r="C15" s="29" t="s">
        <v>89</v>
      </c>
      <c r="D15" s="30" t="s">
        <v>32</v>
      </c>
      <c r="E15" s="30" t="s">
        <v>90</v>
      </c>
      <c r="F15" s="31" t="s">
        <v>91</v>
      </c>
      <c r="G15" s="28" t="s">
        <v>92</v>
      </c>
      <c r="H15" s="32" t="s">
        <v>93</v>
      </c>
      <c r="I15" s="43"/>
      <c r="J15" s="44"/>
    </row>
    <row r="16" spans="2:30" ht="18" customHeight="1">
      <c r="B16" s="33">
        <v>1</v>
      </c>
      <c r="C16" s="34" t="s">
        <v>94</v>
      </c>
      <c r="D16" s="148">
        <v>0</v>
      </c>
      <c r="E16" s="148">
        <v>0</v>
      </c>
      <c r="F16" s="149">
        <v>0</v>
      </c>
      <c r="G16" s="33">
        <v>6</v>
      </c>
      <c r="H16" s="35" t="s">
        <v>136</v>
      </c>
      <c r="I16" s="75"/>
      <c r="J16" s="149">
        <v>0</v>
      </c>
    </row>
    <row r="17" spans="2:10" ht="18" customHeight="1">
      <c r="B17" s="36">
        <v>2</v>
      </c>
      <c r="C17" s="37" t="s">
        <v>95</v>
      </c>
      <c r="D17" s="150">
        <v>0</v>
      </c>
      <c r="E17" s="150">
        <v>0</v>
      </c>
      <c r="F17" s="149">
        <v>0</v>
      </c>
      <c r="G17" s="36">
        <v>7</v>
      </c>
      <c r="H17" s="38" t="s">
        <v>137</v>
      </c>
      <c r="I17" s="8"/>
      <c r="J17" s="151">
        <v>0</v>
      </c>
    </row>
    <row r="18" spans="2:10" ht="18" customHeight="1">
      <c r="B18" s="36">
        <v>3</v>
      </c>
      <c r="C18" s="37" t="s">
        <v>96</v>
      </c>
      <c r="D18" s="150">
        <v>0</v>
      </c>
      <c r="E18" s="150">
        <v>0</v>
      </c>
      <c r="F18" s="149">
        <f>D18+E18</f>
        <v>0</v>
      </c>
      <c r="G18" s="36">
        <v>8</v>
      </c>
      <c r="H18" s="38" t="s">
        <v>138</v>
      </c>
      <c r="I18" s="8"/>
      <c r="J18" s="151">
        <v>0</v>
      </c>
    </row>
    <row r="19" spans="2:10" ht="18" customHeight="1">
      <c r="B19" s="36">
        <v>4</v>
      </c>
      <c r="C19" s="37" t="s">
        <v>97</v>
      </c>
      <c r="D19" s="150">
        <v>0</v>
      </c>
      <c r="E19" s="150">
        <v>0</v>
      </c>
      <c r="F19" s="152">
        <f>D19+E19</f>
        <v>0</v>
      </c>
      <c r="G19" s="36">
        <v>9</v>
      </c>
      <c r="H19" s="38" t="s">
        <v>3</v>
      </c>
      <c r="I19" s="8"/>
      <c r="J19" s="151">
        <v>0</v>
      </c>
    </row>
    <row r="20" spans="2:10" ht="18" customHeight="1">
      <c r="B20" s="39">
        <v>5</v>
      </c>
      <c r="C20" s="40" t="s">
        <v>98</v>
      </c>
      <c r="D20" s="153">
        <f>SUM(D16:D19)</f>
        <v>0</v>
      </c>
      <c r="E20" s="154">
        <f>SUM(E16:E19)</f>
        <v>0</v>
      </c>
      <c r="F20" s="155">
        <f>SUM(F16:F19)</f>
        <v>0</v>
      </c>
      <c r="G20" s="41">
        <v>10</v>
      </c>
      <c r="I20" s="76" t="s">
        <v>99</v>
      </c>
      <c r="J20" s="155">
        <f>SUM(J16:J19)</f>
        <v>0</v>
      </c>
    </row>
    <row r="21" spans="2:10" ht="18" customHeight="1">
      <c r="B21" s="28" t="s">
        <v>100</v>
      </c>
      <c r="C21" s="42"/>
      <c r="D21" s="43" t="s">
        <v>101</v>
      </c>
      <c r="E21" s="43"/>
      <c r="F21" s="44"/>
      <c r="G21" s="28" t="s">
        <v>102</v>
      </c>
      <c r="H21" s="32" t="s">
        <v>103</v>
      </c>
      <c r="I21" s="43"/>
      <c r="J21" s="44"/>
    </row>
    <row r="22" spans="2:10" ht="18" customHeight="1">
      <c r="B22" s="33">
        <v>11</v>
      </c>
      <c r="C22" s="35" t="s">
        <v>139</v>
      </c>
      <c r="D22" s="45"/>
      <c r="E22" s="46">
        <v>0</v>
      </c>
      <c r="F22" s="149">
        <v>0</v>
      </c>
      <c r="G22" s="36">
        <v>16</v>
      </c>
      <c r="H22" s="38" t="s">
        <v>104</v>
      </c>
      <c r="I22" s="77"/>
      <c r="J22" s="151">
        <v>0</v>
      </c>
    </row>
    <row r="23" spans="2:10" ht="18" customHeight="1">
      <c r="B23" s="36">
        <v>12</v>
      </c>
      <c r="C23" s="38" t="s">
        <v>140</v>
      </c>
      <c r="D23" s="47"/>
      <c r="E23" s="48">
        <v>0</v>
      </c>
      <c r="F23" s="151">
        <v>0</v>
      </c>
      <c r="G23" s="36">
        <v>17</v>
      </c>
      <c r="H23" s="38" t="s">
        <v>142</v>
      </c>
      <c r="I23" s="77"/>
      <c r="J23" s="151">
        <v>0</v>
      </c>
    </row>
    <row r="24" spans="2:10" ht="18" customHeight="1">
      <c r="B24" s="36">
        <v>13</v>
      </c>
      <c r="C24" s="38" t="s">
        <v>141</v>
      </c>
      <c r="D24" s="47"/>
      <c r="E24" s="48">
        <v>0</v>
      </c>
      <c r="F24" s="151">
        <v>0</v>
      </c>
      <c r="G24" s="36">
        <v>18</v>
      </c>
      <c r="H24" s="38" t="s">
        <v>143</v>
      </c>
      <c r="I24" s="77"/>
      <c r="J24" s="151">
        <v>0</v>
      </c>
    </row>
    <row r="25" spans="2:10" ht="18" customHeight="1">
      <c r="B25" s="36">
        <v>14</v>
      </c>
      <c r="C25" s="38" t="s">
        <v>3</v>
      </c>
      <c r="D25" s="47"/>
      <c r="E25" s="48">
        <v>0</v>
      </c>
      <c r="F25" s="151">
        <v>0</v>
      </c>
      <c r="G25" s="36">
        <v>19</v>
      </c>
      <c r="H25" s="38" t="s">
        <v>3</v>
      </c>
      <c r="I25" s="77"/>
      <c r="J25" s="151">
        <v>0</v>
      </c>
    </row>
    <row r="26" spans="2:10" ht="18" customHeight="1">
      <c r="B26" s="39">
        <v>15</v>
      </c>
      <c r="C26" s="49"/>
      <c r="D26" s="50"/>
      <c r="E26" s="50" t="s">
        <v>105</v>
      </c>
      <c r="F26" s="155">
        <f>SUM(F22:F25)</f>
        <v>0</v>
      </c>
      <c r="G26" s="39">
        <v>20</v>
      </c>
      <c r="H26" s="49"/>
      <c r="I26" s="50" t="s">
        <v>106</v>
      </c>
      <c r="J26" s="155">
        <f>SUM(J22:J25)</f>
        <v>0</v>
      </c>
    </row>
    <row r="27" spans="2:10" ht="18" customHeight="1">
      <c r="B27" s="51"/>
      <c r="C27" s="52" t="s">
        <v>107</v>
      </c>
      <c r="D27" s="53"/>
      <c r="E27" s="54" t="s">
        <v>108</v>
      </c>
      <c r="F27" s="55"/>
      <c r="G27" s="28" t="s">
        <v>109</v>
      </c>
      <c r="H27" s="32" t="s">
        <v>110</v>
      </c>
      <c r="I27" s="43"/>
      <c r="J27" s="44"/>
    </row>
    <row r="28" spans="2:10" ht="18" customHeight="1">
      <c r="B28" s="56"/>
      <c r="C28" s="57"/>
      <c r="D28" s="58"/>
      <c r="E28" s="59"/>
      <c r="F28" s="55"/>
      <c r="G28" s="33">
        <v>21</v>
      </c>
      <c r="H28" s="35"/>
      <c r="I28" s="78" t="s">
        <v>111</v>
      </c>
      <c r="J28" s="149">
        <f>ROUND(F20,2)+J20+F26+J26</f>
        <v>0</v>
      </c>
    </row>
    <row r="29" spans="2:10" ht="18" customHeight="1">
      <c r="B29" s="56"/>
      <c r="C29" s="58" t="s">
        <v>112</v>
      </c>
      <c r="D29" s="58"/>
      <c r="E29" s="60"/>
      <c r="F29" s="55"/>
      <c r="G29" s="36">
        <v>22</v>
      </c>
      <c r="H29" s="38" t="s">
        <v>144</v>
      </c>
      <c r="I29" s="156">
        <f>J28-I30</f>
        <v>0</v>
      </c>
      <c r="J29" s="151">
        <f>ROUND((I29*20)/100,2)</f>
        <v>0</v>
      </c>
    </row>
    <row r="30" spans="2:10" ht="18" customHeight="1">
      <c r="B30" s="7"/>
      <c r="C30" s="8" t="s">
        <v>113</v>
      </c>
      <c r="D30" s="8"/>
      <c r="E30" s="60"/>
      <c r="F30" s="55"/>
      <c r="G30" s="36">
        <v>23</v>
      </c>
      <c r="H30" s="38" t="s">
        <v>145</v>
      </c>
      <c r="I30" s="156">
        <f>SUMIF(Prehlad!O11:O9999,0,Prehlad!J11:J9999)</f>
        <v>0</v>
      </c>
      <c r="J30" s="151">
        <f>ROUND((I30*0)/100,1)</f>
        <v>0</v>
      </c>
    </row>
    <row r="31" spans="2:10" ht="18" customHeight="1">
      <c r="B31" s="56"/>
      <c r="C31" s="58"/>
      <c r="D31" s="58"/>
      <c r="E31" s="60"/>
      <c r="F31" s="55"/>
      <c r="G31" s="39">
        <v>24</v>
      </c>
      <c r="H31" s="49"/>
      <c r="I31" s="50" t="s">
        <v>114</v>
      </c>
      <c r="J31" s="155">
        <f>SUM(J28:J30)</f>
        <v>0</v>
      </c>
    </row>
    <row r="32" spans="2:10" ht="18" customHeight="1">
      <c r="B32" s="51"/>
      <c r="C32" s="58"/>
      <c r="D32" s="55"/>
      <c r="E32" s="61"/>
      <c r="F32" s="55"/>
      <c r="G32" s="62" t="s">
        <v>115</v>
      </c>
      <c r="H32" s="63" t="s">
        <v>146</v>
      </c>
      <c r="I32" s="79"/>
      <c r="J32" s="80">
        <v>0</v>
      </c>
    </row>
    <row r="33" spans="2:10" ht="18" customHeight="1">
      <c r="B33" s="64"/>
      <c r="C33" s="65"/>
      <c r="D33" s="52" t="s">
        <v>116</v>
      </c>
      <c r="E33" s="65"/>
      <c r="F33" s="65"/>
      <c r="G33" s="65"/>
      <c r="H33" s="65" t="s">
        <v>117</v>
      </c>
      <c r="I33" s="65"/>
      <c r="J33" s="81"/>
    </row>
    <row r="34" spans="2:10" ht="18" customHeight="1">
      <c r="B34" s="56"/>
      <c r="C34" s="57"/>
      <c r="D34" s="58"/>
      <c r="E34" s="58"/>
      <c r="F34" s="57"/>
      <c r="G34" s="58"/>
      <c r="H34" s="58"/>
      <c r="I34" s="58"/>
      <c r="J34" s="82"/>
    </row>
    <row r="35" spans="2:10" ht="18" customHeight="1">
      <c r="B35" s="56"/>
      <c r="C35" s="58" t="s">
        <v>112</v>
      </c>
      <c r="D35" s="58"/>
      <c r="E35" s="58"/>
      <c r="F35" s="57"/>
      <c r="G35" s="58" t="s">
        <v>112</v>
      </c>
      <c r="H35" s="58"/>
      <c r="I35" s="58"/>
      <c r="J35" s="82"/>
    </row>
    <row r="36" spans="2:10" ht="18" customHeight="1">
      <c r="B36" s="7"/>
      <c r="C36" s="8" t="s">
        <v>113</v>
      </c>
      <c r="D36" s="8"/>
      <c r="E36" s="8"/>
      <c r="F36" s="9"/>
      <c r="G36" s="8" t="s">
        <v>113</v>
      </c>
      <c r="H36" s="8"/>
      <c r="I36" s="8"/>
      <c r="J36" s="67"/>
    </row>
    <row r="37" spans="2:10" ht="18" customHeight="1">
      <c r="B37" s="56"/>
      <c r="C37" s="58" t="s">
        <v>108</v>
      </c>
      <c r="D37" s="58"/>
      <c r="E37" s="58"/>
      <c r="F37" s="57"/>
      <c r="G37" s="58" t="s">
        <v>108</v>
      </c>
      <c r="H37" s="58"/>
      <c r="I37" s="58"/>
      <c r="J37" s="82"/>
    </row>
    <row r="38" spans="2:10" ht="18" customHeight="1">
      <c r="B38" s="56"/>
      <c r="C38" s="58"/>
      <c r="D38" s="58"/>
      <c r="E38" s="58"/>
      <c r="F38" s="58"/>
      <c r="G38" s="58"/>
      <c r="H38" s="58"/>
      <c r="I38" s="58"/>
      <c r="J38" s="82"/>
    </row>
    <row r="39" spans="2:10" ht="18" customHeight="1">
      <c r="B39" s="56"/>
      <c r="C39" s="58"/>
      <c r="D39" s="58"/>
      <c r="E39" s="58"/>
      <c r="F39" s="58"/>
      <c r="G39" s="58"/>
      <c r="H39" s="58"/>
      <c r="I39" s="58"/>
      <c r="J39" s="82"/>
    </row>
    <row r="40" spans="2:10" ht="18" customHeight="1">
      <c r="B40" s="56"/>
      <c r="C40" s="58"/>
      <c r="D40" s="58"/>
      <c r="E40" s="58"/>
      <c r="F40" s="58"/>
      <c r="G40" s="58"/>
      <c r="H40" s="58"/>
      <c r="I40" s="58"/>
      <c r="J40" s="82"/>
    </row>
    <row r="41" spans="2:10" ht="18" customHeight="1">
      <c r="B41" s="19"/>
      <c r="C41" s="20"/>
      <c r="D41" s="20"/>
      <c r="E41" s="20"/>
      <c r="F41" s="20"/>
      <c r="G41" s="20"/>
      <c r="H41" s="20"/>
      <c r="I41" s="20"/>
      <c r="J41" s="71"/>
    </row>
    <row r="42" spans="2:10" ht="14.25" customHeight="1"/>
    <row r="43" spans="2:10" ht="2.25" customHeight="1"/>
  </sheetData>
  <printOptions horizontalCentered="1" verticalCentered="1"/>
  <pageMargins left="0.23888899999999999" right="0.26874999999999999" top="0.35416700000000001" bottom="0.432639" header="0.31388899999999997" footer="0.35416700000000001"/>
  <pageSetup paperSize="9" fitToWidth="0"/>
  <drawing r:id="rId1"/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7</vt:i4>
      </vt:variant>
    </vt:vector>
  </HeadingPairs>
  <TitlesOfParts>
    <vt:vector size="11" baseType="lpstr">
      <vt:lpstr>Prehlad</vt:lpstr>
      <vt:lpstr>Figury</vt:lpstr>
      <vt:lpstr>Rekapitulacia</vt:lpstr>
      <vt:lpstr>Kryci list</vt:lpstr>
      <vt:lpstr>Figury!Názvy_tlače</vt:lpstr>
      <vt:lpstr>Prehlad!Názvy_tlače</vt:lpstr>
      <vt:lpstr>Rekapitulacia!Názvy_tlače</vt:lpstr>
      <vt:lpstr>Figury!Oblasť_tlače</vt:lpstr>
      <vt:lpstr>'Kryci list'!Oblasť_tlače</vt:lpstr>
      <vt:lpstr>Prehlad!Oblasť_tlače</vt:lpstr>
      <vt:lpstr>Rekapitulacia!Oblasť_tlače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Ing. Monika Heregová</cp:lastModifiedBy>
  <cp:revision>0</cp:revision>
  <cp:lastPrinted>2016-04-18T11:45:00Z</cp:lastPrinted>
  <dcterms:created xsi:type="dcterms:W3CDTF">1999-04-06T07:39:00Z</dcterms:created>
  <dcterms:modified xsi:type="dcterms:W3CDTF">2022-06-21T04:59:12Z</dcterms:modified>
</cp:coreProperties>
</file>